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328"/>
  <workbookPr autoCompressPictures="0" defaultThemeVersion="124226"/>
  <mc:AlternateContent xmlns:mc="http://schemas.openxmlformats.org/markup-compatibility/2006">
    <mc:Choice Requires="x15">
      <x15ac:absPath xmlns:x15ac="http://schemas.microsoft.com/office/spreadsheetml/2010/11/ac" url="C:\Scanner\"/>
    </mc:Choice>
  </mc:AlternateContent>
  <xr:revisionPtr revIDLastSave="0" documentId="13_ncr:1_{D1E040D9-2578-42EC-AC0E-DF16DD099677}" xr6:coauthVersionLast="45" xr6:coauthVersionMax="45" xr10:uidLastSave="{00000000-0000-0000-0000-000000000000}"/>
  <bookViews>
    <workbookView xWindow="-120" yWindow="-120" windowWidth="29040" windowHeight="15840" activeTab="2" xr2:uid="{00000000-000D-0000-FFFF-FFFF00000000}"/>
  </bookViews>
  <sheets>
    <sheet name="Schema Generale" sheetId="1" r:id="rId1"/>
    <sheet name="Organizzazione" sheetId="2" r:id="rId2"/>
    <sheet name="Caratteristiche" sheetId="3" r:id="rId3"/>
    <sheet name="Economico Patrimoniale" sheetId="4" r:id="rId4"/>
    <sheet name="Missione programma processo" sheetId="5" r:id="rId5"/>
    <sheet name="Anticorruzione- obiettivo 1  " sheetId="32" r:id="rId6"/>
    <sheet name="Scheda tipo obj " sheetId="34" r:id="rId7"/>
  </sheets>
  <externalReferences>
    <externalReference r:id="rId8"/>
  </externalReferences>
  <definedNames>
    <definedName name="_xlnm._FilterDatabase" localSheetId="0" hidden="1">'Schema Generale'!#REF!</definedName>
    <definedName name="area">[1]db1!$B$2:$B$20</definedName>
    <definedName name="_xlnm.Print_Area" localSheetId="5">'Anticorruzione- obiettivo 1  '!$A$1:$R$90</definedName>
    <definedName name="_xlnm.Print_Area" localSheetId="2">Caratteristiche!$A$2:$N$44</definedName>
    <definedName name="_xlnm.Print_Area" localSheetId="3">'Economico Patrimoniale'!$A$1:$L$105</definedName>
    <definedName name="_xlnm.Print_Area" localSheetId="1">Organizzazione!$A$1:$L$60</definedName>
    <definedName name="_xlnm.Print_Area" localSheetId="6">'Scheda tipo obj '!$A$1:$R$88</definedName>
    <definedName name="_xlnm.Print_Area" localSheetId="0">'Schema Generale'!$A$1:$G$49</definedName>
    <definedName name="cronoprogramma">[1]db1!$K$1</definedName>
    <definedName name="nome">[1]db1!$C$2:$C$20</definedName>
    <definedName name="Payment_Needed">"Pagamento richiesto"</definedName>
    <definedName name="Reimbursement">"Rimborso"</definedName>
    <definedName name="tipo">[1]db1!$E$2:$E$4</definedName>
    <definedName name="Z_0CDFE071_D2BF_4AC9_96FE_3C7CC2EB89D1_.wvu.Cols" localSheetId="0" hidden="1">'Schema Generale'!$F:$G</definedName>
    <definedName name="Z_0CDFE071_D2BF_4AC9_96FE_3C7CC2EB89D1_.wvu.PrintArea" localSheetId="2" hidden="1">Caratteristiche!$A$2:$N$44</definedName>
    <definedName name="Z_0CDFE071_D2BF_4AC9_96FE_3C7CC2EB89D1_.wvu.PrintArea" localSheetId="3" hidden="1">'Economico Patrimoniale'!$A$1:$L$105</definedName>
    <definedName name="Z_0CDFE071_D2BF_4AC9_96FE_3C7CC2EB89D1_.wvu.PrintArea" localSheetId="1" hidden="1">Organizzazione!$A$1:$L$60</definedName>
    <definedName name="Z_0CDFE071_D2BF_4AC9_96FE_3C7CC2EB89D1_.wvu.PrintArea" localSheetId="0" hidden="1">'Schema Generale'!$A$1:$G$49</definedName>
    <definedName name="Z_0CDFE071_D2BF_4AC9_96FE_3C7CC2EB89D1_.wvu.Rows" localSheetId="2" hidden="1">Caratteristiche!$7:$7</definedName>
    <definedName name="Z_16B7DE21_A045_4CA8_8E8A_B264E96AA2CC_.wvu.Cols" localSheetId="0" hidden="1">'Schema Generale'!$F:$G</definedName>
    <definedName name="Z_16B7DE21_A045_4CA8_8E8A_B264E96AA2CC_.wvu.PrintArea" localSheetId="2" hidden="1">Caratteristiche!$A$2:$N$44</definedName>
    <definedName name="Z_16B7DE21_A045_4CA8_8E8A_B264E96AA2CC_.wvu.PrintArea" localSheetId="3" hidden="1">'Economico Patrimoniale'!$A$1:$L$105</definedName>
    <definedName name="Z_16B7DE21_A045_4CA8_8E8A_B264E96AA2CC_.wvu.PrintArea" localSheetId="1" hidden="1">Organizzazione!$A$1:$L$60</definedName>
    <definedName name="Z_16B7DE21_A045_4CA8_8E8A_B264E96AA2CC_.wvu.PrintArea" localSheetId="0" hidden="1">'Schema Generale'!$A$1:$G$49</definedName>
    <definedName name="Z_16B7DE21_A045_4CA8_8E8A_B264E96AA2CC_.wvu.Rows" localSheetId="2" hidden="1">Caratteristiche!$7:$7</definedName>
    <definedName name="Z_FD66CCA4_E734_40F6_A42D_704ADC03C8FF_.wvu.Cols" localSheetId="0" hidden="1">'Schema Generale'!$F:$G</definedName>
    <definedName name="Z_FD66CCA4_E734_40F6_A42D_704ADC03C8FF_.wvu.PrintArea" localSheetId="2" hidden="1">Caratteristiche!$A$2:$N$44</definedName>
    <definedName name="Z_FD66CCA4_E734_40F6_A42D_704ADC03C8FF_.wvu.PrintArea" localSheetId="3" hidden="1">'Economico Patrimoniale'!$A$1:$L$105</definedName>
    <definedName name="Z_FD66CCA4_E734_40F6_A42D_704ADC03C8FF_.wvu.PrintArea" localSheetId="1" hidden="1">Organizzazione!$A$1:$L$60</definedName>
    <definedName name="Z_FD66CCA4_E734_40F6_A42D_704ADC03C8FF_.wvu.PrintArea" localSheetId="0" hidden="1">'Schema Generale'!$A$1:$G$49</definedName>
    <definedName name="Z_FD66CCA4_E734_40F6_A42D_704ADC03C8FF_.wvu.Rows" localSheetId="2" hidden="1">Caratteristiche!$7:$7</definedName>
  </definedNames>
  <calcPr calcId="181029"/>
  <customWorkbookViews>
    <customWorkbookView name="QUIRICO - Visualizzazione personale" guid="{FD66CCA4-E734-40F6-A42D-704ADC03C8FF}" mergeInterval="0" personalView="1" maximized="1" windowWidth="1436" windowHeight="746" activeSheetId="5"/>
    <customWorkbookView name="CAPPA - Visualizzazione personale" guid="{16B7DE21-A045-4CA8-8E8A-B264E96AA2CC}" mergeInterval="0" personalView="1" maximized="1" xWindow="1" yWindow="1" windowWidth="1436" windowHeight="670" activeSheetId="5"/>
    <customWorkbookView name="TRAPANESE - Visualizzazione personale" guid="{0CDFE071-D2BF-4AC9-96FE-3C7CC2EB89D1}" mergeInterval="0" personalView="1" maximized="1" xWindow="1" yWindow="1" windowWidth="1436" windowHeight="670" activeSheetId="5"/>
    <customWorkbookView name="Gabriella - Visualizzazione personale" guid="{5274FD7E-76C2-47C3-8C9C-C2C181076605}" mergeInterval="0" personalView="1" maximized="1" windowWidth="1436" windowHeight="720" activeSheetId="6"/>
  </customWorkbookViews>
</workbook>
</file>

<file path=xl/calcChain.xml><?xml version="1.0" encoding="utf-8"?>
<calcChain xmlns="http://schemas.openxmlformats.org/spreadsheetml/2006/main">
  <c r="G88" i="5" l="1"/>
  <c r="K27" i="2"/>
  <c r="K4" i="4" l="1"/>
  <c r="IU65406" i="34" l="1"/>
  <c r="IT65406" i="34"/>
  <c r="IS65406" i="34"/>
  <c r="IR65406" i="34"/>
  <c r="IQ65406" i="34"/>
  <c r="A77" i="34"/>
  <c r="A51" i="34"/>
  <c r="A49" i="34"/>
  <c r="A47" i="34"/>
  <c r="O75" i="5" l="1"/>
  <c r="P75" i="5" s="1"/>
  <c r="R25" i="5"/>
  <c r="R20" i="5"/>
  <c r="S20" i="5" s="1"/>
  <c r="R90" i="5"/>
  <c r="S90" i="5" s="1"/>
  <c r="R91" i="5"/>
  <c r="S91" i="5" s="1"/>
  <c r="R3" i="5"/>
  <c r="S3" i="5" s="1"/>
  <c r="R4" i="5"/>
  <c r="S4" i="5" s="1"/>
  <c r="R5" i="5"/>
  <c r="S5" i="5" s="1"/>
  <c r="R6" i="5"/>
  <c r="S6" i="5" s="1"/>
  <c r="S7" i="5"/>
  <c r="R8" i="5"/>
  <c r="S8" i="5" s="1"/>
  <c r="S9" i="5"/>
  <c r="R10" i="5"/>
  <c r="S10" i="5" s="1"/>
  <c r="R11" i="5"/>
  <c r="S11" i="5" s="1"/>
  <c r="S12" i="5"/>
  <c r="R13" i="5"/>
  <c r="S13" i="5" s="1"/>
  <c r="S14" i="5"/>
  <c r="R15" i="5"/>
  <c r="S15" i="5" s="1"/>
  <c r="R18" i="5"/>
  <c r="S18" i="5" s="1"/>
  <c r="R21" i="5"/>
  <c r="S21" i="5" s="1"/>
  <c r="R24" i="5"/>
  <c r="S24" i="5" s="1"/>
  <c r="S25" i="5"/>
  <c r="R26" i="5"/>
  <c r="S26" i="5" s="1"/>
  <c r="S27" i="5"/>
  <c r="R28" i="5"/>
  <c r="S28" i="5" s="1"/>
  <c r="R29" i="5"/>
  <c r="S29" i="5" s="1"/>
  <c r="S30" i="5"/>
  <c r="S31" i="5"/>
  <c r="R33" i="5"/>
  <c r="S33" i="5" s="1"/>
  <c r="R34" i="5"/>
  <c r="S34" i="5" s="1"/>
  <c r="R36" i="5"/>
  <c r="S36" i="5" s="1"/>
  <c r="R37" i="5"/>
  <c r="S37" i="5" s="1"/>
  <c r="R39" i="5"/>
  <c r="S39" i="5" s="1"/>
  <c r="R42" i="5"/>
  <c r="S42" i="5" s="1"/>
  <c r="S43" i="5"/>
  <c r="R45" i="5"/>
  <c r="S45" i="5"/>
  <c r="R46" i="5"/>
  <c r="S46" i="5" s="1"/>
  <c r="S47" i="5"/>
  <c r="R48" i="5"/>
  <c r="S48" i="5"/>
  <c r="S49" i="5"/>
  <c r="R50" i="5"/>
  <c r="S50" i="5" s="1"/>
  <c r="R51" i="5"/>
  <c r="S51" i="5" s="1"/>
  <c r="R52" i="5"/>
  <c r="S52" i="5" s="1"/>
  <c r="R54" i="5"/>
  <c r="S54" i="5" s="1"/>
  <c r="R55" i="5"/>
  <c r="S55" i="5" s="1"/>
  <c r="S56" i="5"/>
  <c r="S57" i="5"/>
  <c r="R58" i="5"/>
  <c r="S58" i="5" s="1"/>
  <c r="R59" i="5"/>
  <c r="S59" i="5" s="1"/>
  <c r="S61" i="5"/>
  <c r="R62" i="5"/>
  <c r="S62" i="5" s="1"/>
  <c r="S63" i="5"/>
  <c r="R64" i="5"/>
  <c r="S64" i="5"/>
  <c r="S65" i="5"/>
  <c r="R66" i="5"/>
  <c r="S66" i="5" s="1"/>
  <c r="S67" i="5"/>
  <c r="R68" i="5"/>
  <c r="S68" i="5" s="1"/>
  <c r="S69" i="5"/>
  <c r="R70" i="5"/>
  <c r="S70" i="5" s="1"/>
  <c r="R71" i="5"/>
  <c r="S71" i="5" s="1"/>
  <c r="R72" i="5"/>
  <c r="S72" i="5" s="1"/>
  <c r="S73" i="5"/>
  <c r="R75" i="5"/>
  <c r="S75" i="5" s="1"/>
  <c r="R77" i="5"/>
  <c r="S77" i="5" s="1"/>
  <c r="R78" i="5"/>
  <c r="S78" i="5" s="1"/>
  <c r="R81" i="5"/>
  <c r="S81" i="5" s="1"/>
  <c r="R82" i="5"/>
  <c r="S82" i="5" s="1"/>
  <c r="R84" i="5"/>
  <c r="S84" i="5"/>
  <c r="R86" i="5"/>
  <c r="S86" i="5" s="1"/>
  <c r="R88" i="5"/>
  <c r="S88" i="5" s="1"/>
  <c r="Q94" i="5"/>
  <c r="O91" i="5"/>
  <c r="P91" i="5" s="1"/>
  <c r="O90" i="5"/>
  <c r="P90" i="5" s="1"/>
  <c r="O88" i="5"/>
  <c r="P88" i="5" s="1"/>
  <c r="O86" i="5"/>
  <c r="P86" i="5" s="1"/>
  <c r="O84" i="5"/>
  <c r="P84" i="5" s="1"/>
  <c r="O82" i="5"/>
  <c r="P82" i="5" s="1"/>
  <c r="O81" i="5"/>
  <c r="O78" i="5"/>
  <c r="O77" i="5"/>
  <c r="P77" i="5" s="1"/>
  <c r="O72" i="5"/>
  <c r="P72" i="5" s="1"/>
  <c r="O71" i="5"/>
  <c r="O70" i="5"/>
  <c r="P70" i="5" s="1"/>
  <c r="O68" i="5"/>
  <c r="P68" i="5" s="1"/>
  <c r="O66" i="5"/>
  <c r="P66" i="5" s="1"/>
  <c r="O64" i="5"/>
  <c r="P64" i="5" s="1"/>
  <c r="O62" i="5"/>
  <c r="P62" i="5" s="1"/>
  <c r="O59" i="5"/>
  <c r="P59" i="5" s="1"/>
  <c r="O58" i="5"/>
  <c r="P58" i="5" s="1"/>
  <c r="O55" i="5"/>
  <c r="P55" i="5" s="1"/>
  <c r="O54" i="5"/>
  <c r="P54" i="5" s="1"/>
  <c r="O52" i="5"/>
  <c r="P52" i="5" s="1"/>
  <c r="O51" i="5"/>
  <c r="O50" i="5"/>
  <c r="P50" i="5" s="1"/>
  <c r="O48" i="5"/>
  <c r="O46" i="5"/>
  <c r="P46" i="5" s="1"/>
  <c r="O45" i="5"/>
  <c r="P45" i="5" s="1"/>
  <c r="O42" i="5"/>
  <c r="P42" i="5" s="1"/>
  <c r="O39" i="5"/>
  <c r="P39" i="5" s="1"/>
  <c r="O37" i="5"/>
  <c r="P37" i="5" s="1"/>
  <c r="O36" i="5"/>
  <c r="P36" i="5" s="1"/>
  <c r="O34" i="5"/>
  <c r="O33" i="5"/>
  <c r="O26" i="5"/>
  <c r="P26" i="5" s="1"/>
  <c r="O25" i="5"/>
  <c r="P25" i="5" s="1"/>
  <c r="O24" i="5"/>
  <c r="O21" i="5"/>
  <c r="P21" i="5" s="1"/>
  <c r="O20" i="5"/>
  <c r="O18" i="5"/>
  <c r="P18" i="5" s="1"/>
  <c r="O15" i="5"/>
  <c r="P15" i="5" s="1"/>
  <c r="O13" i="5"/>
  <c r="P13" i="5" s="1"/>
  <c r="O11" i="5"/>
  <c r="O10" i="5"/>
  <c r="P10" i="5" s="1"/>
  <c r="O8" i="5"/>
  <c r="P8" i="5" s="1"/>
  <c r="O6" i="5"/>
  <c r="O5" i="5"/>
  <c r="P5" i="5" s="1"/>
  <c r="O4" i="5"/>
  <c r="P4" i="5" s="1"/>
  <c r="O3" i="5"/>
  <c r="P3" i="5" s="1"/>
  <c r="P81" i="5"/>
  <c r="P78" i="5"/>
  <c r="P73" i="5"/>
  <c r="P71" i="5"/>
  <c r="P69" i="5"/>
  <c r="P67" i="5"/>
  <c r="P65" i="5"/>
  <c r="P63" i="5"/>
  <c r="P61" i="5"/>
  <c r="P60" i="5"/>
  <c r="P57" i="5"/>
  <c r="P56" i="5"/>
  <c r="P51" i="5"/>
  <c r="P49" i="5"/>
  <c r="P48" i="5"/>
  <c r="P47" i="5"/>
  <c r="P43" i="5"/>
  <c r="P34" i="5"/>
  <c r="P33" i="5"/>
  <c r="P31" i="5"/>
  <c r="P30" i="5"/>
  <c r="O29" i="5"/>
  <c r="P29" i="5" s="1"/>
  <c r="O28" i="5"/>
  <c r="P28" i="5" s="1"/>
  <c r="P27" i="5"/>
  <c r="P24" i="5"/>
  <c r="P20" i="5"/>
  <c r="P14" i="5"/>
  <c r="P12" i="5"/>
  <c r="P11" i="5"/>
  <c r="P9" i="5"/>
  <c r="P7" i="5"/>
  <c r="P6" i="5"/>
  <c r="K91" i="5"/>
  <c r="L91" i="5" s="1"/>
  <c r="K90" i="5"/>
  <c r="L90" i="5" s="1"/>
  <c r="K88" i="5"/>
  <c r="L88" i="5" s="1"/>
  <c r="K86" i="5"/>
  <c r="L86" i="5" s="1"/>
  <c r="K84" i="5"/>
  <c r="L84" i="5" s="1"/>
  <c r="K82" i="5"/>
  <c r="L82" i="5" s="1"/>
  <c r="K81" i="5"/>
  <c r="L81" i="5" s="1"/>
  <c r="K78" i="5"/>
  <c r="L78" i="5" s="1"/>
  <c r="K77" i="5"/>
  <c r="L77" i="5" s="1"/>
  <c r="K75" i="5"/>
  <c r="L75" i="5" s="1"/>
  <c r="K72" i="5"/>
  <c r="L72" i="5" s="1"/>
  <c r="K71" i="5"/>
  <c r="L71" i="5" s="1"/>
  <c r="K70" i="5"/>
  <c r="L70" i="5" s="1"/>
  <c r="K68" i="5"/>
  <c r="K66" i="5"/>
  <c r="L66" i="5" s="1"/>
  <c r="K64" i="5"/>
  <c r="L64" i="5" s="1"/>
  <c r="K62" i="5"/>
  <c r="L62" i="5" s="1"/>
  <c r="K59" i="5"/>
  <c r="L59" i="5" s="1"/>
  <c r="K58" i="5"/>
  <c r="L58" i="5" s="1"/>
  <c r="K55" i="5"/>
  <c r="K54" i="5"/>
  <c r="L54" i="5" s="1"/>
  <c r="K52" i="5"/>
  <c r="L52" i="5" s="1"/>
  <c r="K51" i="5"/>
  <c r="L51" i="5" s="1"/>
  <c r="K50" i="5"/>
  <c r="L50" i="5" s="1"/>
  <c r="K48" i="5"/>
  <c r="K46" i="5"/>
  <c r="K45" i="5"/>
  <c r="K42" i="5"/>
  <c r="L42" i="5" s="1"/>
  <c r="K39" i="5"/>
  <c r="L39" i="5" s="1"/>
  <c r="K37" i="5"/>
  <c r="L37" i="5" s="1"/>
  <c r="K36" i="5"/>
  <c r="L36" i="5" s="1"/>
  <c r="K34" i="5"/>
  <c r="L34" i="5" s="1"/>
  <c r="K33" i="5"/>
  <c r="L33" i="5" s="1"/>
  <c r="I30" i="5"/>
  <c r="I31" i="5"/>
  <c r="H29" i="5"/>
  <c r="I29" i="5" s="1"/>
  <c r="H28" i="5"/>
  <c r="I28" i="5" s="1"/>
  <c r="L31" i="5"/>
  <c r="K29" i="5"/>
  <c r="L29" i="5" s="1"/>
  <c r="K28" i="5"/>
  <c r="L28" i="5" s="1"/>
  <c r="L27" i="5"/>
  <c r="K26" i="5"/>
  <c r="L26" i="5" s="1"/>
  <c r="K25" i="5"/>
  <c r="L25" i="5" s="1"/>
  <c r="K24" i="5"/>
  <c r="L24" i="5" s="1"/>
  <c r="K21" i="5"/>
  <c r="L21" i="5" s="1"/>
  <c r="K20" i="5"/>
  <c r="K18" i="5"/>
  <c r="K15" i="5"/>
  <c r="K13" i="5"/>
  <c r="K11" i="5"/>
  <c r="L11" i="5" s="1"/>
  <c r="K10" i="5"/>
  <c r="K8" i="5"/>
  <c r="L8" i="5" s="1"/>
  <c r="M16" i="5"/>
  <c r="L14" i="5"/>
  <c r="L12" i="5"/>
  <c r="L9" i="5"/>
  <c r="K6" i="5"/>
  <c r="L6" i="5" s="1"/>
  <c r="K5" i="5"/>
  <c r="L5" i="5" s="1"/>
  <c r="K4" i="5"/>
  <c r="L4" i="5" s="1"/>
  <c r="K3" i="5"/>
  <c r="L3" i="5" s="1"/>
  <c r="L60" i="5"/>
  <c r="L61" i="5"/>
  <c r="L63" i="5"/>
  <c r="L65" i="5"/>
  <c r="L67" i="5"/>
  <c r="L68" i="5"/>
  <c r="L69" i="5"/>
  <c r="L73" i="5"/>
  <c r="M67" i="5"/>
  <c r="I60" i="5"/>
  <c r="I61" i="5"/>
  <c r="I63" i="5"/>
  <c r="I65" i="5"/>
  <c r="M65" i="5" s="1"/>
  <c r="I67" i="5"/>
  <c r="I69" i="5"/>
  <c r="M69" i="5" s="1"/>
  <c r="I73" i="5"/>
  <c r="M73" i="5" s="1"/>
  <c r="L56" i="5"/>
  <c r="L57" i="5"/>
  <c r="L55" i="5"/>
  <c r="L49" i="5"/>
  <c r="L47" i="5"/>
  <c r="I47" i="5"/>
  <c r="M47" i="5" s="1"/>
  <c r="L46" i="5"/>
  <c r="L45" i="5"/>
  <c r="L43" i="5"/>
  <c r="I43" i="5"/>
  <c r="H42" i="5"/>
  <c r="I42" i="5" s="1"/>
  <c r="M41" i="5"/>
  <c r="M40" i="5"/>
  <c r="H39" i="5"/>
  <c r="I39" i="5" s="1"/>
  <c r="H37" i="5"/>
  <c r="I37" i="5" s="1"/>
  <c r="H36" i="5"/>
  <c r="I36" i="5" s="1"/>
  <c r="H34" i="5"/>
  <c r="I34" i="5" s="1"/>
  <c r="L30" i="5"/>
  <c r="H25" i="5"/>
  <c r="M22" i="5"/>
  <c r="H20" i="5"/>
  <c r="M19" i="5"/>
  <c r="I9" i="5"/>
  <c r="L7" i="5"/>
  <c r="M61" i="5" l="1"/>
  <c r="M60" i="5"/>
  <c r="M63" i="5"/>
  <c r="M30" i="5"/>
  <c r="M28" i="5"/>
  <c r="L18" i="5"/>
  <c r="L13" i="5"/>
  <c r="L15" i="5"/>
  <c r="L20" i="5"/>
  <c r="L10" i="5"/>
  <c r="M31" i="5"/>
  <c r="M36" i="5"/>
  <c r="M42" i="5"/>
  <c r="M39" i="5"/>
  <c r="M43" i="5"/>
  <c r="M29" i="5"/>
  <c r="M34" i="5"/>
  <c r="M37" i="5"/>
  <c r="M9" i="5"/>
  <c r="G40" i="2"/>
  <c r="I40" i="2"/>
  <c r="K40" i="2"/>
  <c r="E40" i="2"/>
  <c r="K34" i="2"/>
  <c r="G34" i="2"/>
  <c r="I34" i="2"/>
  <c r="E34" i="2"/>
  <c r="K80" i="4"/>
  <c r="IU65409" i="32"/>
  <c r="IT65409" i="32"/>
  <c r="IS65409" i="32"/>
  <c r="IR65409" i="32"/>
  <c r="IQ65409" i="32"/>
  <c r="A82" i="32"/>
  <c r="H3" i="5"/>
  <c r="I3" i="5" s="1"/>
  <c r="M3" i="5" s="1"/>
  <c r="H4" i="5"/>
  <c r="I4" i="5" s="1"/>
  <c r="M4" i="5" s="1"/>
  <c r="H5" i="5"/>
  <c r="I5" i="5" s="1"/>
  <c r="M5" i="5" s="1"/>
  <c r="H6" i="5"/>
  <c r="I6" i="5" s="1"/>
  <c r="M6" i="5" s="1"/>
  <c r="I7" i="5"/>
  <c r="M7" i="5" s="1"/>
  <c r="H8" i="5"/>
  <c r="I8" i="5" s="1"/>
  <c r="M8" i="5" s="1"/>
  <c r="H10" i="5"/>
  <c r="I10" i="5" s="1"/>
  <c r="H11" i="5"/>
  <c r="I11" i="5" s="1"/>
  <c r="M11" i="5" s="1"/>
  <c r="I12" i="5"/>
  <c r="M12" i="5" s="1"/>
  <c r="H13" i="5"/>
  <c r="I13" i="5" s="1"/>
  <c r="I14" i="5"/>
  <c r="M14" i="5" s="1"/>
  <c r="H15" i="5"/>
  <c r="I15" i="5" s="1"/>
  <c r="M15" i="5" s="1"/>
  <c r="H18" i="5"/>
  <c r="I18" i="5" s="1"/>
  <c r="I20" i="5"/>
  <c r="H21" i="5"/>
  <c r="I21" i="5" s="1"/>
  <c r="M21" i="5" s="1"/>
  <c r="H24" i="5"/>
  <c r="I24" i="5" s="1"/>
  <c r="M24" i="5" s="1"/>
  <c r="I25" i="5"/>
  <c r="M25" i="5" s="1"/>
  <c r="H26" i="5"/>
  <c r="I26" i="5" s="1"/>
  <c r="M26" i="5" s="1"/>
  <c r="I27" i="5"/>
  <c r="M27" i="5" s="1"/>
  <c r="H33" i="5"/>
  <c r="I33" i="5" s="1"/>
  <c r="M33" i="5" s="1"/>
  <c r="H45" i="5"/>
  <c r="I45" i="5" s="1"/>
  <c r="M45" i="5" s="1"/>
  <c r="H46" i="5"/>
  <c r="I46" i="5" s="1"/>
  <c r="M46" i="5" s="1"/>
  <c r="H48" i="5"/>
  <c r="I48" i="5" s="1"/>
  <c r="M48" i="5" s="1"/>
  <c r="I49" i="5"/>
  <c r="M49" i="5" s="1"/>
  <c r="H50" i="5"/>
  <c r="I50" i="5" s="1"/>
  <c r="M50" i="5" s="1"/>
  <c r="H51" i="5"/>
  <c r="I51" i="5" s="1"/>
  <c r="M51" i="5" s="1"/>
  <c r="H52" i="5"/>
  <c r="I52" i="5" s="1"/>
  <c r="M52" i="5" s="1"/>
  <c r="H54" i="5"/>
  <c r="I54" i="5" s="1"/>
  <c r="M54" i="5" s="1"/>
  <c r="H55" i="5"/>
  <c r="I55" i="5" s="1"/>
  <c r="M55" i="5" s="1"/>
  <c r="I56" i="5"/>
  <c r="M56" i="5" s="1"/>
  <c r="I57" i="5"/>
  <c r="M57" i="5" s="1"/>
  <c r="H58" i="5"/>
  <c r="I58" i="5" s="1"/>
  <c r="M58" i="5" s="1"/>
  <c r="H59" i="5"/>
  <c r="I59" i="5" s="1"/>
  <c r="M59" i="5" s="1"/>
  <c r="H62" i="5"/>
  <c r="I62" i="5" s="1"/>
  <c r="M62" i="5" s="1"/>
  <c r="H64" i="5"/>
  <c r="I64" i="5" s="1"/>
  <c r="M64" i="5" s="1"/>
  <c r="H66" i="5"/>
  <c r="I66" i="5" s="1"/>
  <c r="M66" i="5" s="1"/>
  <c r="H68" i="5"/>
  <c r="I68" i="5" s="1"/>
  <c r="M68" i="5" s="1"/>
  <c r="H70" i="5"/>
  <c r="I70" i="5" s="1"/>
  <c r="M70" i="5" s="1"/>
  <c r="H71" i="5"/>
  <c r="I71" i="5" s="1"/>
  <c r="M71" i="5" s="1"/>
  <c r="H72" i="5"/>
  <c r="I72" i="5" s="1"/>
  <c r="M72" i="5" s="1"/>
  <c r="H75" i="5"/>
  <c r="I75" i="5" s="1"/>
  <c r="M75" i="5" s="1"/>
  <c r="H77" i="5"/>
  <c r="I77" i="5" s="1"/>
  <c r="M77" i="5" s="1"/>
  <c r="H78" i="5"/>
  <c r="I78" i="5" s="1"/>
  <c r="M78" i="5" s="1"/>
  <c r="H81" i="5"/>
  <c r="I81" i="5" s="1"/>
  <c r="M81" i="5" s="1"/>
  <c r="H82" i="5"/>
  <c r="I82" i="5" s="1"/>
  <c r="M82" i="5" s="1"/>
  <c r="H84" i="5"/>
  <c r="I84" i="5" s="1"/>
  <c r="M84" i="5" s="1"/>
  <c r="H86" i="5"/>
  <c r="I86" i="5" s="1"/>
  <c r="M86" i="5" s="1"/>
  <c r="H88" i="5"/>
  <c r="I88" i="5" s="1"/>
  <c r="M88" i="5" s="1"/>
  <c r="H90" i="5"/>
  <c r="I90" i="5" s="1"/>
  <c r="M90" i="5" s="1"/>
  <c r="H91" i="5"/>
  <c r="I91" i="5" s="1"/>
  <c r="M91" i="5" s="1"/>
  <c r="N94" i="5"/>
  <c r="E4" i="4"/>
  <c r="G4" i="4"/>
  <c r="I4" i="4"/>
  <c r="I14" i="4"/>
  <c r="E14" i="4"/>
  <c r="F14" i="4"/>
  <c r="G14" i="4"/>
  <c r="H14" i="4"/>
  <c r="J14" i="4"/>
  <c r="K14" i="4"/>
  <c r="L14" i="4"/>
  <c r="E17" i="4"/>
  <c r="G17" i="4"/>
  <c r="I17" i="4"/>
  <c r="K17" i="4"/>
  <c r="E25" i="4"/>
  <c r="F25" i="4"/>
  <c r="G25" i="4"/>
  <c r="H25" i="4"/>
  <c r="I25" i="4"/>
  <c r="J25" i="4"/>
  <c r="K25" i="4"/>
  <c r="L25" i="4"/>
  <c r="E28" i="4"/>
  <c r="G28" i="4"/>
  <c r="I28" i="4"/>
  <c r="K28" i="4"/>
  <c r="E36" i="4"/>
  <c r="F36" i="4"/>
  <c r="G36" i="4"/>
  <c r="H36" i="4"/>
  <c r="I36" i="4"/>
  <c r="J36" i="4"/>
  <c r="K36" i="4"/>
  <c r="L36" i="4"/>
  <c r="E37" i="4"/>
  <c r="G37" i="4"/>
  <c r="I37" i="4"/>
  <c r="K37" i="4"/>
  <c r="E45" i="4"/>
  <c r="F45" i="4"/>
  <c r="G45" i="4"/>
  <c r="G97" i="4" s="1"/>
  <c r="H45" i="4"/>
  <c r="I45" i="4"/>
  <c r="I97" i="4" s="1"/>
  <c r="J45" i="4"/>
  <c r="K45" i="4"/>
  <c r="L45" i="4"/>
  <c r="E48" i="4"/>
  <c r="G48" i="4"/>
  <c r="I48" i="4"/>
  <c r="K48" i="4"/>
  <c r="E57" i="4"/>
  <c r="G57" i="4"/>
  <c r="I57" i="4"/>
  <c r="K57" i="4"/>
  <c r="E58" i="4"/>
  <c r="G58" i="4"/>
  <c r="I58" i="4"/>
  <c r="K58" i="4"/>
  <c r="E61" i="4"/>
  <c r="G61" i="4"/>
  <c r="I61" i="4"/>
  <c r="K61" i="4"/>
  <c r="E64" i="4"/>
  <c r="G64" i="4"/>
  <c r="I64" i="4"/>
  <c r="K64" i="4"/>
  <c r="E68" i="4"/>
  <c r="G68" i="4"/>
  <c r="I68" i="4"/>
  <c r="K68" i="4"/>
  <c r="E69" i="4"/>
  <c r="G69" i="4"/>
  <c r="I69" i="4"/>
  <c r="K69" i="4"/>
  <c r="E72" i="4"/>
  <c r="G72" i="4"/>
  <c r="I72" i="4"/>
  <c r="K72" i="4"/>
  <c r="E75" i="4"/>
  <c r="G75" i="4"/>
  <c r="I75" i="4"/>
  <c r="K75" i="4"/>
  <c r="E79" i="4"/>
  <c r="G79" i="4"/>
  <c r="I79" i="4"/>
  <c r="K79" i="4"/>
  <c r="E80" i="4"/>
  <c r="G80" i="4"/>
  <c r="I80" i="4"/>
  <c r="E83" i="4"/>
  <c r="G83" i="4"/>
  <c r="I83" i="4"/>
  <c r="K83" i="4"/>
  <c r="E86" i="4"/>
  <c r="G86" i="4"/>
  <c r="I86" i="4"/>
  <c r="K86" i="4"/>
  <c r="E89" i="4"/>
  <c r="G89" i="4"/>
  <c r="I89" i="4"/>
  <c r="K89" i="4"/>
  <c r="E93" i="4"/>
  <c r="G93" i="4"/>
  <c r="I93" i="4"/>
  <c r="K93" i="4"/>
  <c r="G94" i="4"/>
  <c r="E97" i="4"/>
  <c r="E100" i="4"/>
  <c r="G100" i="4"/>
  <c r="I100" i="4"/>
  <c r="K100" i="4"/>
  <c r="E103" i="4"/>
  <c r="G103" i="4"/>
  <c r="I103" i="4"/>
  <c r="K103" i="4"/>
  <c r="I4" i="3"/>
  <c r="K4" i="3"/>
  <c r="G8" i="3"/>
  <c r="I8" i="3"/>
  <c r="K8" i="3"/>
  <c r="G13" i="3"/>
  <c r="I13" i="3"/>
  <c r="K13" i="3"/>
  <c r="M13" i="3"/>
  <c r="G19" i="3"/>
  <c r="I19" i="3"/>
  <c r="K19" i="3"/>
  <c r="M19" i="3"/>
  <c r="G37" i="3"/>
  <c r="I37" i="3"/>
  <c r="K37" i="3"/>
  <c r="M37" i="3"/>
  <c r="G43" i="3"/>
  <c r="I43" i="3"/>
  <c r="K43" i="3"/>
  <c r="M43" i="3"/>
  <c r="E4" i="2"/>
  <c r="G4" i="2"/>
  <c r="I4" i="2"/>
  <c r="K4" i="2"/>
  <c r="E8" i="2"/>
  <c r="E55" i="2" s="1"/>
  <c r="G8" i="2"/>
  <c r="G37" i="2" s="1"/>
  <c r="I8" i="2"/>
  <c r="I46" i="2" s="1"/>
  <c r="K8" i="2"/>
  <c r="K37" i="2" s="1"/>
  <c r="E11" i="2"/>
  <c r="G11" i="2"/>
  <c r="I11" i="2"/>
  <c r="K11" i="2"/>
  <c r="E15" i="2"/>
  <c r="G15" i="2"/>
  <c r="I15" i="2"/>
  <c r="K15" i="2"/>
  <c r="E18" i="2"/>
  <c r="G18" i="2"/>
  <c r="I18" i="2"/>
  <c r="K18" i="2"/>
  <c r="E26" i="2"/>
  <c r="G26" i="2"/>
  <c r="I26" i="2"/>
  <c r="K26" i="2"/>
  <c r="E33" i="2"/>
  <c r="G33" i="2"/>
  <c r="I33" i="2"/>
  <c r="K33" i="2"/>
  <c r="E52" i="2"/>
  <c r="G52" i="2"/>
  <c r="I52" i="2"/>
  <c r="K52" i="2"/>
  <c r="E58" i="2"/>
  <c r="G58" i="2"/>
  <c r="I58" i="2"/>
  <c r="K58" i="2"/>
  <c r="E94" i="4" l="1"/>
  <c r="K97" i="4"/>
  <c r="K94" i="4"/>
  <c r="M13" i="5"/>
  <c r="M20" i="5"/>
  <c r="M18" i="5"/>
  <c r="M10" i="5"/>
  <c r="K43" i="2"/>
  <c r="E49" i="2"/>
  <c r="I37" i="2"/>
  <c r="E37" i="2"/>
  <c r="I49" i="2"/>
  <c r="E43" i="2"/>
  <c r="I43" i="2"/>
  <c r="G43" i="2"/>
  <c r="E46" i="2"/>
  <c r="I55" i="2"/>
  <c r="I94" i="4"/>
  <c r="G55" i="2"/>
  <c r="K55" i="2"/>
  <c r="K49" i="2"/>
  <c r="K46" i="2"/>
  <c r="G49" i="2"/>
  <c r="G46"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Autore</author>
  </authors>
  <commentList>
    <comment ref="A30" authorId="0" shapeId="0" xr:uid="{00000000-0006-0000-0500-000001000000}">
      <text>
        <r>
          <rPr>
            <sz val="9"/>
            <color indexed="81"/>
            <rFont val="Tahoma"/>
            <family val="2"/>
          </rPr>
          <t xml:space="preserve">
cosa produco
</t>
        </r>
        <r>
          <rPr>
            <b/>
            <sz val="9"/>
            <color indexed="81"/>
            <rFont val="Tahoma"/>
            <family val="2"/>
          </rPr>
          <t>campo obbligatorio</t>
        </r>
      </text>
    </comment>
    <comment ref="K77" authorId="0" shapeId="0" xr:uid="{00000000-0006-0000-0500-000002000000}">
      <text>
        <r>
          <rPr>
            <sz val="9"/>
            <color indexed="81"/>
            <rFont val="Tahoma"/>
            <family val="2"/>
          </rPr>
          <t xml:space="preserve">
è alternativo alle ore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Autore</author>
  </authors>
  <commentList>
    <comment ref="A31" authorId="0" shapeId="0" xr:uid="{00000000-0006-0000-0600-000001000000}">
      <text>
        <r>
          <rPr>
            <sz val="9"/>
            <color indexed="81"/>
            <rFont val="Tahoma"/>
            <family val="2"/>
          </rPr>
          <t xml:space="preserve">
cosa produco
</t>
        </r>
        <r>
          <rPr>
            <b/>
            <sz val="9"/>
            <color indexed="81"/>
            <rFont val="Tahoma"/>
            <family val="2"/>
          </rPr>
          <t>campo obbligatorio</t>
        </r>
      </text>
    </comment>
    <comment ref="A35" authorId="0" shapeId="0" xr:uid="{00000000-0006-0000-0600-000002000000}">
      <text>
        <r>
          <rPr>
            <sz val="9"/>
            <color indexed="81"/>
            <rFont val="Tahoma"/>
            <family val="2"/>
          </rPr>
          <t>indici non strettamente necessari se non si richiama nella finalità il miglioramento temporale</t>
        </r>
      </text>
    </comment>
    <comment ref="A38" authorId="0" shapeId="0" xr:uid="{00000000-0006-0000-0600-000003000000}">
      <text>
        <r>
          <rPr>
            <sz val="9"/>
            <color indexed="81"/>
            <rFont val="Tahoma"/>
            <family val="2"/>
          </rPr>
          <t xml:space="preserve">
costituiscono costo dell' obiettivo i costi diretti a produrlo non già conteggiati nell'attività istituzionale. I costi sono riferiti al titolo primo
</t>
        </r>
      </text>
    </comment>
    <comment ref="A41" authorId="0" shapeId="0" xr:uid="{00000000-0006-0000-0600-000004000000}">
      <text>
        <r>
          <rPr>
            <sz val="9"/>
            <color indexed="81"/>
            <rFont val="Tahoma"/>
            <family val="2"/>
          </rPr>
          <t xml:space="preserve">è la misurazione qualitativa della nostro risultato 
</t>
        </r>
      </text>
    </comment>
    <comment ref="K69" authorId="0" shapeId="0" xr:uid="{00000000-0006-0000-0600-000005000000}">
      <text>
        <r>
          <rPr>
            <sz val="9"/>
            <color indexed="81"/>
            <rFont val="Tahoma"/>
            <family val="2"/>
          </rPr>
          <t xml:space="preserve">
è alternativo alle ore</t>
        </r>
      </text>
    </comment>
  </commentList>
</comments>
</file>

<file path=xl/sharedStrings.xml><?xml version="1.0" encoding="utf-8"?>
<sst xmlns="http://schemas.openxmlformats.org/spreadsheetml/2006/main" count="727" uniqueCount="400">
  <si>
    <t>Descrizione delle fasi di attuazione</t>
  </si>
  <si>
    <t xml:space="preserve">C3 </t>
  </si>
  <si>
    <t>TISCI Claudio</t>
  </si>
  <si>
    <t>SERVIZI ISTITUZIONALI, GENERALI E DI GESTIONE</t>
  </si>
  <si>
    <t>ORDINE PUBBLICO E SICUREZZA</t>
  </si>
  <si>
    <t>ISTRUZIONE E DIRITTO ALLO STUDIO</t>
  </si>
  <si>
    <t>TUTELA E VALORIZZAZIONE DEI BENI E DELLE ATTIVITÀ CULTURALI</t>
  </si>
  <si>
    <t>POLITICHE GIOVANILI, SPORT E TEMPO LIBERO</t>
  </si>
  <si>
    <t>ASSETTO DEL TERRITORIO ED EDILIZIA ABITATIVA</t>
  </si>
  <si>
    <t>SVILUPPO SOSTENIBILE E TUTELA DEL TERRITORIO E DELL'AMBIENTE</t>
  </si>
  <si>
    <t>TRASPORTI E DIRITTO ALLA MOBILITÀ</t>
  </si>
  <si>
    <t>DIRITTI SOCIALI, POLITICHE SOCIALI E FAMIGLIA</t>
  </si>
  <si>
    <t>SVILUPPO ECONOMICO E COMPETITIVITÀ</t>
  </si>
  <si>
    <t>POLITICHE PER IL LAVORO E LA FORMAZIONE PROFESSIONALE</t>
  </si>
  <si>
    <t>AGRICOLTURA, POLITICHE AGROALIMENTARI E PESCA</t>
  </si>
  <si>
    <t>RELAZIONI INTERNAZIONALI</t>
  </si>
  <si>
    <t>Organi istituzionali</t>
  </si>
  <si>
    <t>Segreteria  Generale</t>
  </si>
  <si>
    <t>Gestione economica, finanziaria, programmazione e provveditorato</t>
  </si>
  <si>
    <t>Gestione delle entrate tributarie e servizi fiscali</t>
  </si>
  <si>
    <t>Gestione dei beni demaniali e patrimoniali</t>
  </si>
  <si>
    <t>Ufficio tecnico</t>
  </si>
  <si>
    <t>Elezioni e consultazioni popolari - Anagrafe e stato civile</t>
  </si>
  <si>
    <t>Statistica e sistemi informativi</t>
  </si>
  <si>
    <t>Altri servizi generali</t>
  </si>
  <si>
    <t>Polizia locale e amministrativa</t>
  </si>
  <si>
    <t>Sistema integrato di sicurezza urbana</t>
  </si>
  <si>
    <t>Istruzione prescolastica</t>
  </si>
  <si>
    <t>Altri ordini di istruzione non universitaria</t>
  </si>
  <si>
    <t>Istruzione universitaria</t>
  </si>
  <si>
    <t>Servizi ausiliari all’istruzione</t>
  </si>
  <si>
    <t>Valorizzazione dei beni di interesse storico</t>
  </si>
  <si>
    <t>Attività culturali e interventi diversi nel settore culturale</t>
  </si>
  <si>
    <t>Sport e tempo libero</t>
  </si>
  <si>
    <t>Giovani</t>
  </si>
  <si>
    <t>Urbanistica e assetto del territorio</t>
  </si>
  <si>
    <t>Edilizia residenziale pubblica e locale e piani di edilizia economico-popolare</t>
  </si>
  <si>
    <t>Difesa del suolo</t>
  </si>
  <si>
    <t>Tutela, valorizzazione e recupero ambientale</t>
  </si>
  <si>
    <t>Rifiuti</t>
  </si>
  <si>
    <t>Servizio idrico integrato</t>
  </si>
  <si>
    <t>Sviluppo sostenibile territorio montano piccoli Comuni</t>
  </si>
  <si>
    <t>Qualità dell'aria e riduzione dell'inquinamento</t>
  </si>
  <si>
    <t>Trasporto pubblico locale</t>
  </si>
  <si>
    <t>Viabilità e infrastrutture stradali</t>
  </si>
  <si>
    <t>Interventi per l'infanzia e i minori e per asili nido</t>
  </si>
  <si>
    <t>Interventi per la disabilità</t>
  </si>
  <si>
    <t>Interventi per gli anziani</t>
  </si>
  <si>
    <t>Interventi per soggetti a rischio di esclusione sociale</t>
  </si>
  <si>
    <t>Interventi per il diritto alla casa</t>
  </si>
  <si>
    <t>Programmazione e governo della rete dei servizi sociosanitari e sociali</t>
  </si>
  <si>
    <t>Cooperazione e associazionismo</t>
  </si>
  <si>
    <t>Servizio necroscopico e cimiteriale</t>
  </si>
  <si>
    <t>Commercio - reti distributive - tutela dei consumatori</t>
  </si>
  <si>
    <t>Reti e altri servizi di pubblica utilità</t>
  </si>
  <si>
    <t>Servizi per lo sviluppo del mercato del lavoro</t>
  </si>
  <si>
    <t>Sviluppo del settore agricolo e del sistema agroalimentare</t>
  </si>
  <si>
    <t>Relazioni internazionali e Cooperazione allo sviluppo</t>
  </si>
  <si>
    <t>Programma</t>
  </si>
  <si>
    <t>Missione</t>
  </si>
  <si>
    <t>Descrizione programma</t>
  </si>
  <si>
    <t>Spesa programma/abitanti al 31/12</t>
  </si>
  <si>
    <t>Spesa per abitante</t>
  </si>
  <si>
    <t>Formula</t>
  </si>
  <si>
    <t>Capacità di riscossione</t>
  </si>
  <si>
    <t>% copertura costi di gestione del patrimonio comunale</t>
  </si>
  <si>
    <t>Proventi totali derivanti dall'utilizzo del patrimonio/Spesa programma</t>
  </si>
  <si>
    <t xml:space="preserve">Oneri urbanizzazione accertati </t>
  </si>
  <si>
    <t>n. pratiche gestite</t>
  </si>
  <si>
    <t>Spesa media per atto</t>
  </si>
  <si>
    <t>Spesa del Programma/ somma di C.I., variazioni anagrafiche, …</t>
  </si>
  <si>
    <t>Spesa del Programma/ n. postazioni hardware</t>
  </si>
  <si>
    <t>Spesa media per postazione</t>
  </si>
  <si>
    <t>Spesa complessiva del contenzioso</t>
  </si>
  <si>
    <t>Importo capitoli contenziosi</t>
  </si>
  <si>
    <t>n. sanzioni</t>
  </si>
  <si>
    <t>n. sanzioni emesse</t>
  </si>
  <si>
    <t>n. ore servizio esterno/ore complessive di servizio anno</t>
  </si>
  <si>
    <t>Presidio del territorio</t>
  </si>
  <si>
    <t>n. indagini di p.g.</t>
  </si>
  <si>
    <t>n. indagini di polizia giudiziaria</t>
  </si>
  <si>
    <t>Spesa media per utente</t>
  </si>
  <si>
    <t>Spesa del programma/utenti</t>
  </si>
  <si>
    <t>Spesa media per alunno</t>
  </si>
  <si>
    <t>Spesa del programma/n. totale alunni (primaria + secondaria)</t>
  </si>
  <si>
    <t>Spesa media per pasto</t>
  </si>
  <si>
    <t>Spesa della refezione/n. pasti erogati</t>
  </si>
  <si>
    <t>Spesa media per alunno trasportato</t>
  </si>
  <si>
    <t>Spesa trasporto scolastico/n. alunni iscritti al servizio</t>
  </si>
  <si>
    <t xml:space="preserve"> Spesa media mq verde pubblico </t>
  </si>
  <si>
    <t>Importo spesa per verde pubblico/mq verde</t>
  </si>
  <si>
    <t xml:space="preserve"> % raccolta differenziata</t>
  </si>
  <si>
    <t>Q.li raccolta differenziata/quintali totali raccolta rifiuti</t>
  </si>
  <si>
    <t>Spesa media a punto luce</t>
  </si>
  <si>
    <t>Spesa per illuminazione/n. punti di luce totali</t>
  </si>
  <si>
    <t>Spesa per gestione strade/Km strade (escluse strade bianche)</t>
  </si>
  <si>
    <t>Spesa media per gestione strade a KM</t>
  </si>
  <si>
    <t>Spesa media per minore</t>
  </si>
  <si>
    <t>Spesa per interventi minori/n. minori in carico</t>
  </si>
  <si>
    <t>Spesa media per disabile</t>
  </si>
  <si>
    <t>Spesa media per anziani</t>
  </si>
  <si>
    <t>Spesa per interventi disabili/n. disabili in carico</t>
  </si>
  <si>
    <t>Spesa per interventi anziani/n. anziani in carico</t>
  </si>
  <si>
    <t>Spesa del programma/n. utenti</t>
  </si>
  <si>
    <t>Tasso di copertura</t>
  </si>
  <si>
    <t>Proventi totali cimitero/spesa del programma</t>
  </si>
  <si>
    <t>Utile d'esercizio della farmacia</t>
  </si>
  <si>
    <t>Utile d'esercizio</t>
  </si>
  <si>
    <t>VALORE ATTESO ANNO CORRENTE</t>
  </si>
  <si>
    <t>VALORE RAGGIUNTO ANNO CORRENTE</t>
  </si>
  <si>
    <t>Indicatori</t>
  </si>
  <si>
    <t>Spesa per alloggio</t>
  </si>
  <si>
    <t>Spesa del programma/n.alloggi ERP</t>
  </si>
  <si>
    <t>Valore medio contributo</t>
  </si>
  <si>
    <t>Spesa del programma/n.contributi</t>
  </si>
  <si>
    <t>Riscosso/accertato entrate proprie</t>
  </si>
  <si>
    <t xml:space="preserve">ANNO </t>
  </si>
  <si>
    <t>CARATTERISTICHE DELL'ENTE</t>
  </si>
  <si>
    <t>Popolazione</t>
  </si>
  <si>
    <t>Descrizione</t>
  </si>
  <si>
    <t>Popolazione residente al 31/12</t>
  </si>
  <si>
    <t>di cui popolazione straniera</t>
  </si>
  <si>
    <t>nati nell'anno</t>
  </si>
  <si>
    <t>deceduti nell'anno</t>
  </si>
  <si>
    <t>immigrati</t>
  </si>
  <si>
    <t>emigrati</t>
  </si>
  <si>
    <t>Popolazione per fasce d'età ISTAT</t>
  </si>
  <si>
    <t>Popolazione in età prescolare</t>
  </si>
  <si>
    <t>0-6 anni</t>
  </si>
  <si>
    <t>Popolazione in età scuola dell'obbligo</t>
  </si>
  <si>
    <t>7-14 anni</t>
  </si>
  <si>
    <t>Popolazione in forza lavoro</t>
  </si>
  <si>
    <t>15-29 anni</t>
  </si>
  <si>
    <t>Popolazione in età adulta</t>
  </si>
  <si>
    <t>30-65 anni</t>
  </si>
  <si>
    <t>Popolazione in età senile</t>
  </si>
  <si>
    <t>oltre 65 anni</t>
  </si>
  <si>
    <t>Popolazione per fasce d'età Stakeholders</t>
  </si>
  <si>
    <t>Prima infanzia</t>
  </si>
  <si>
    <t>0-3 anni</t>
  </si>
  <si>
    <t>Utenza scolastica</t>
  </si>
  <si>
    <t>4-13 anni</t>
  </si>
  <si>
    <t>Minori</t>
  </si>
  <si>
    <t>0-18 anni</t>
  </si>
  <si>
    <t>15-25 anni</t>
  </si>
  <si>
    <t>Popolazione massima insediabile (da strumento urbanistico vigente)</t>
  </si>
  <si>
    <t>Territorio</t>
  </si>
  <si>
    <t>Superficie in Kmq</t>
  </si>
  <si>
    <t>Frazioni</t>
  </si>
  <si>
    <t>Risorse idriche</t>
  </si>
  <si>
    <t>Laghi</t>
  </si>
  <si>
    <t>Fiumi</t>
  </si>
  <si>
    <t>Viabilità</t>
  </si>
  <si>
    <t>Strade</t>
  </si>
  <si>
    <t>Statali</t>
  </si>
  <si>
    <t>Km</t>
  </si>
  <si>
    <t>Provinciali</t>
  </si>
  <si>
    <t>Comunali</t>
  </si>
  <si>
    <t>Vicinali</t>
  </si>
  <si>
    <t>Autostrade</t>
  </si>
  <si>
    <t>Tot. Km strade</t>
  </si>
  <si>
    <t>STRUTTURA - DATI ECONOMICO PATRIMONIALI</t>
  </si>
  <si>
    <t>Gestione delle Entrate</t>
  </si>
  <si>
    <t>Titoli</t>
  </si>
  <si>
    <t>Accertato</t>
  </si>
  <si>
    <t>Incassato</t>
  </si>
  <si>
    <t>Avanzo applicato</t>
  </si>
  <si>
    <t>FONDO PLURIENNALE VINCOLATO</t>
  </si>
  <si>
    <t xml:space="preserve">1 - Entrate di natura tributaria, contributiva e perequativa </t>
  </si>
  <si>
    <t>2 - Trasferimenti correnti</t>
  </si>
  <si>
    <t>3 - Extratributarie</t>
  </si>
  <si>
    <t>4 - Entrate in conto capitale</t>
  </si>
  <si>
    <t>6 - Accensione di prestiti</t>
  </si>
  <si>
    <t>9 - Entrate per servizi conto terzi e partite di giro</t>
  </si>
  <si>
    <t>Totale  entrate</t>
  </si>
  <si>
    <t>Gestione delle Spese</t>
  </si>
  <si>
    <t>Impegnato</t>
  </si>
  <si>
    <t>Pagato</t>
  </si>
  <si>
    <t>1 - Spesa corrente</t>
  </si>
  <si>
    <t>2 - Spese c/capitale</t>
  </si>
  <si>
    <t>3 - Spese per incemento attività finanziarie (dal 2016)</t>
  </si>
  <si>
    <t>4 - Rimborso di prestiti</t>
  </si>
  <si>
    <t>5 - Chiusura anticipazioni (dal 2016)</t>
  </si>
  <si>
    <t>7 - Spese per servizi conto terzi e partite di giro</t>
  </si>
  <si>
    <t>Totale  spesa</t>
  </si>
  <si>
    <t>Gestione residui</t>
  </si>
  <si>
    <t>Titolo</t>
  </si>
  <si>
    <t>ENTRATE</t>
  </si>
  <si>
    <t>residui attivi</t>
  </si>
  <si>
    <t>riscossione</t>
  </si>
  <si>
    <t xml:space="preserve">Entrate di natura tributaria, contributiva e perequativa </t>
  </si>
  <si>
    <t>Trasferimenti correnti</t>
  </si>
  <si>
    <t>Extratributarie</t>
  </si>
  <si>
    <t>Entrate in conto capitale</t>
  </si>
  <si>
    <t>Accensioni di prestiti</t>
  </si>
  <si>
    <t>Servizi conto terzi</t>
  </si>
  <si>
    <t>Totale  residui su entrate</t>
  </si>
  <si>
    <t>SPESE</t>
  </si>
  <si>
    <t>residui passivi</t>
  </si>
  <si>
    <t>pagamenti</t>
  </si>
  <si>
    <t>Spesa corrente</t>
  </si>
  <si>
    <t>Spese c/capitale</t>
  </si>
  <si>
    <t>Spese per incemento attività finanziarie (D.Lgs. 118/2011)</t>
  </si>
  <si>
    <t>Rimborso di prestiti</t>
  </si>
  <si>
    <t>Chiusura anticipazioni (D.Lgs. 118/2011)</t>
  </si>
  <si>
    <t>Totale  residui su spese</t>
  </si>
  <si>
    <t>Indici per analisi finanziaria</t>
  </si>
  <si>
    <t>Trasferimenti dallo Stato 
(Entrata Tit. 2, Tipologia 1, Categoria 101)</t>
  </si>
  <si>
    <t>Interessi passivi 
(Spesa Tit. 1, Macroaggregato 107)</t>
  </si>
  <si>
    <t>Spesa del personale 
(Spesa Tit. 1, Macroaggregato 101)</t>
  </si>
  <si>
    <t>Quota capitale mutui 
(Spesa Tit. 4, Macroaggregato 403)</t>
  </si>
  <si>
    <t>Anticipazioni di cassa</t>
  </si>
  <si>
    <t>Grado di autonomia finanziaria</t>
  </si>
  <si>
    <t>1. Autonomia finanziaria</t>
  </si>
  <si>
    <t>Entrate tributarie+ extratributarie</t>
  </si>
  <si>
    <t>Entrate correnti</t>
  </si>
  <si>
    <t>2.Autonomia impositiva</t>
  </si>
  <si>
    <t>Entrate tributarie</t>
  </si>
  <si>
    <t>3.Dipendenza erariale</t>
  </si>
  <si>
    <t>Trasferimenti correnti statali</t>
  </si>
  <si>
    <t>Grado di rigidità del Bilancio</t>
  </si>
  <si>
    <t>1. Rigidità strutturale</t>
  </si>
  <si>
    <t>Spesa personale+rimborso mutui(cap+int)</t>
  </si>
  <si>
    <t>2. Rigidità per costo personale</t>
  </si>
  <si>
    <t>Spesa complessiva personale</t>
  </si>
  <si>
    <t>3. Rigidità per indebitamento</t>
  </si>
  <si>
    <t>Rimborso mutui (cap+int)</t>
  </si>
  <si>
    <t>Pressione fiscale ed erariale pro-capite</t>
  </si>
  <si>
    <t>1. Pressione entrate proprie pro-capite</t>
  </si>
  <si>
    <t>Numero abitanti</t>
  </si>
  <si>
    <t>2. Pressione tributaria pro-capite</t>
  </si>
  <si>
    <t>3. Indebitamento locale pro-capite</t>
  </si>
  <si>
    <t>Rimborso mutui(cap+int)</t>
  </si>
  <si>
    <t>4. Trasferimenti erariali pro-capite</t>
  </si>
  <si>
    <t>Capacità gestionale</t>
  </si>
  <si>
    <t>1. Incidenza residui attivi</t>
  </si>
  <si>
    <t xml:space="preserve">Residui attivi </t>
  </si>
  <si>
    <t>Totale accertamenti</t>
  </si>
  <si>
    <t>2. Incidenza residui passivi</t>
  </si>
  <si>
    <t>Residui passivi</t>
  </si>
  <si>
    <t>Totale impegni</t>
  </si>
  <si>
    <t>3. Velocità di riscossione entrate proprie</t>
  </si>
  <si>
    <t>Riscossioni titoli 1 + 3</t>
  </si>
  <si>
    <t>Accertamenti titoli 1 + 3</t>
  </si>
  <si>
    <t>4. Velocità di pagamenti spese correnti</t>
  </si>
  <si>
    <t>Pagamenti titolo 1</t>
  </si>
  <si>
    <t>Impegni titolo 1</t>
  </si>
  <si>
    <t>STRUTTURA - ORGANIZZAZIONE</t>
  </si>
  <si>
    <t>Personale in servizio</t>
  </si>
  <si>
    <t>Dirigenti (Segretario comunale)</t>
  </si>
  <si>
    <t>Posizioni Organizzative</t>
  </si>
  <si>
    <t>Dipendenti</t>
  </si>
  <si>
    <t>Totale Personale in servizio</t>
  </si>
  <si>
    <t>Età media del personale</t>
  </si>
  <si>
    <t>Totale Età Media</t>
  </si>
  <si>
    <t>Indici di assenza</t>
  </si>
  <si>
    <t>Malattia + Ferie + Altro</t>
  </si>
  <si>
    <t>Malattia + Altro</t>
  </si>
  <si>
    <t>Indici per la spesa del Personale</t>
  </si>
  <si>
    <t xml:space="preserve">Spesa complessiva per il personale </t>
  </si>
  <si>
    <t>Spesa per la formazione (stanziato)</t>
  </si>
  <si>
    <t>Spesa per la formazione (impegnato)</t>
  </si>
  <si>
    <t>SPESA PER IL PERSONALE</t>
  </si>
  <si>
    <t>1. Spesa personale su spesa corrente</t>
  </si>
  <si>
    <t>Spese Correnti</t>
  </si>
  <si>
    <t>2. Spesa media del personale</t>
  </si>
  <si>
    <t>Totale personale in servizio</t>
  </si>
  <si>
    <t>3. Spesa personale pro-capite</t>
  </si>
  <si>
    <t>4. Rapporto dipendenti su popolazione</t>
  </si>
  <si>
    <t>5. Rapporto dirigenti su dipendenti</t>
  </si>
  <si>
    <t>Numero dirigenti</t>
  </si>
  <si>
    <t>6. Rapporto P.O. su dipendenti</t>
  </si>
  <si>
    <t>Numero Posizioni Organizzative</t>
  </si>
  <si>
    <t>7. Capacità di spesa su formazione</t>
  </si>
  <si>
    <t>Spesa per formazione impegnata</t>
  </si>
  <si>
    <t>Spesa per formazione stanziata</t>
  </si>
  <si>
    <t>8. Spesa media formazione</t>
  </si>
  <si>
    <t>Spesa per formazione</t>
  </si>
  <si>
    <t>9. Spesa formazione su spesa personale</t>
  </si>
  <si>
    <t>N.</t>
  </si>
  <si>
    <t xml:space="preserve">AREA ORGANIZZATIVA    </t>
  </si>
  <si>
    <t xml:space="preserve">Descrizione PROGRAMMI/PROCESSI </t>
  </si>
  <si>
    <t>MISSIONE</t>
  </si>
  <si>
    <t>Indirizzo Strategico DUP n. X</t>
  </si>
  <si>
    <t>Obj Operativo DUP n. X</t>
  </si>
  <si>
    <t>Centro di Responsabilità:</t>
  </si>
  <si>
    <t>TEMPI :</t>
  </si>
  <si>
    <t>Altri Centri di Responsabilità coinvolti:</t>
  </si>
  <si>
    <t>X</t>
  </si>
  <si>
    <t>Titolo Obiettivo gestionale PEG/PERFORMANCE</t>
  </si>
  <si>
    <t>Descrizione obiettivo</t>
  </si>
  <si>
    <t>Descrizione delle fasi di attuazione:</t>
  </si>
  <si>
    <t>INDICATORI DI RISULTATO</t>
  </si>
  <si>
    <t>Indicatori di Efficacia Quantitativa</t>
  </si>
  <si>
    <t>Scostamento</t>
  </si>
  <si>
    <t>Indicatori Temporali</t>
  </si>
  <si>
    <t>Indicatori di Efficienza</t>
  </si>
  <si>
    <t>Indici di Efficacia Qualitativa</t>
  </si>
  <si>
    <t>CRONOPROGRAMMA</t>
  </si>
  <si>
    <t>FASI E TEMPI</t>
  </si>
  <si>
    <t>Gennaio</t>
  </si>
  <si>
    <t>Febbraio</t>
  </si>
  <si>
    <t>Marzo</t>
  </si>
  <si>
    <t>Aprile</t>
  </si>
  <si>
    <t>Maggio</t>
  </si>
  <si>
    <t>Giugno</t>
  </si>
  <si>
    <t>Luglio</t>
  </si>
  <si>
    <t>Agosto</t>
  </si>
  <si>
    <t>Settembre</t>
  </si>
  <si>
    <t>Ottobre</t>
  </si>
  <si>
    <t>Novembre</t>
  </si>
  <si>
    <t>Dicembre</t>
  </si>
  <si>
    <t>PERSONALE COINVOLTO NELL'OBIETTIVO</t>
  </si>
  <si>
    <t>Cat.</t>
  </si>
  <si>
    <t>Cognome e Nome</t>
  </si>
  <si>
    <t>Costo orario</t>
  </si>
  <si>
    <t>n° ore dedicate</t>
  </si>
  <si>
    <t>% tempo dedicato</t>
  </si>
  <si>
    <t>Costo della risorsa</t>
  </si>
  <si>
    <t>COSTO DELLE RISORSE INTERNE</t>
  </si>
  <si>
    <t>RISORSE AGGIUNTIVE UTILIZZATE</t>
  </si>
  <si>
    <t>Tipologia</t>
  </si>
  <si>
    <t>Costo</t>
  </si>
  <si>
    <t>COSTO COMPLESSIVO DELL'OBIETTIVO</t>
  </si>
  <si>
    <t>DES</t>
  </si>
  <si>
    <t>TYP</t>
  </si>
  <si>
    <t>ATT</t>
  </si>
  <si>
    <t>VA</t>
  </si>
  <si>
    <t>ADD</t>
  </si>
  <si>
    <t>Attuazione del Piano Triennale di Prevenzione della Corruzione</t>
  </si>
  <si>
    <t>Approvazione in Giunta del PTPC relativo all'anno corrente</t>
  </si>
  <si>
    <t>Redazione report monitoraggio da parte dei Responsabili di Servizio</t>
  </si>
  <si>
    <t>Pubblicazione sul sito istituzionale dell'Ente dell'Attestazione del livello di Trasparenza rilasciata dall'OV</t>
  </si>
  <si>
    <t>Redazione relazione sulla stato di attuazione delle misure previste dal PTPC anno corrente da parte del RPC</t>
  </si>
  <si>
    <t>Attuazione delle misure previste dal PTPC anno corrente</t>
  </si>
  <si>
    <t>n. Aree Generali di rischio sulle quali è stata realizzata la mappatura dei processi</t>
  </si>
  <si>
    <t>n. report Controllo successivo degli atti</t>
  </si>
  <si>
    <t>da Regolamento</t>
  </si>
  <si>
    <t>n. dipendenti coinvolti in attività formative in materia di prevenzione della corruzione</t>
  </si>
  <si>
    <t>-</t>
  </si>
  <si>
    <t>n. attestazioni dell'avvenuta verifica dell'insussistenza di situazioni, anche potenziali, di conflitto di interesse per i Consulenti e Collaboratori pubblicate in Amministrazione Trasparente</t>
  </si>
  <si>
    <t>X / X = 100%</t>
  </si>
  <si>
    <t>€ ….</t>
  </si>
  <si>
    <r>
      <t>n.</t>
    </r>
    <r>
      <rPr>
        <sz val="8"/>
        <color indexed="10"/>
        <rFont val="Tahoma"/>
        <family val="2"/>
      </rPr>
      <t xml:space="preserve"> </t>
    </r>
    <r>
      <rPr>
        <sz val="8"/>
        <rFont val="Tahoma"/>
        <family val="2"/>
      </rPr>
      <t>violazioni del Codice di Comportamento</t>
    </r>
  </si>
  <si>
    <t>Valutazione media da report Controlli Interni</t>
  </si>
  <si>
    <t>x</t>
  </si>
  <si>
    <t>NUMERATORE</t>
  </si>
  <si>
    <t>DENOMINATORE</t>
  </si>
  <si>
    <t>TUTELA DELLA SALUTE</t>
  </si>
  <si>
    <t>Ulteriori spese in materia sanitaria</t>
  </si>
  <si>
    <t>Sostegno all'occupazione</t>
  </si>
  <si>
    <t>FONDI E ACCANTONAMENTI</t>
  </si>
  <si>
    <t>DEBITO PUBBLICO</t>
  </si>
  <si>
    <t>Quota interessi ammortamento mutui e prestiti obbligazionari</t>
  </si>
  <si>
    <t>Quota capitale ammortamento mutui e prestiti obbligazionari</t>
  </si>
  <si>
    <t>servizi conto terzi</t>
  </si>
  <si>
    <t>TOTALE SPESA</t>
  </si>
  <si>
    <t>Fondo di riserva</t>
  </si>
  <si>
    <t>Fondo crediti di dubbia esigibilità</t>
  </si>
  <si>
    <t>Altri fondi</t>
  </si>
  <si>
    <t>1,2,3</t>
  </si>
  <si>
    <t>Fondo di riserva, FCDE, altri fondi</t>
  </si>
  <si>
    <t>Aree protette, parchi naturali, protezione naturalistica e forestazione</t>
  </si>
  <si>
    <t>Interventi per le famiglie</t>
  </si>
  <si>
    <r>
      <t>Soccorso civile</t>
    </r>
    <r>
      <rPr>
        <sz val="11"/>
        <color indexed="8"/>
        <rFont val="Calibri"/>
        <family val="2"/>
      </rPr>
      <t xml:space="preserve"> </t>
    </r>
  </si>
  <si>
    <t>Sistema di protezione civile</t>
  </si>
  <si>
    <t>Obiettivo gestionale n° 1</t>
  </si>
  <si>
    <t xml:space="preserve"> (DIA, SCIA, CILA, permessi di costruire, aut. paessaggistiche)</t>
  </si>
  <si>
    <t>TUTTE LE PO</t>
  </si>
  <si>
    <t>Approvazione protocollo di legalità</t>
  </si>
  <si>
    <t>Indirizzo Strategico DUP : n. X</t>
  </si>
  <si>
    <t>Obj Operativo DUP:  n. X</t>
  </si>
  <si>
    <t>Missione 1 : Servizi istituzionali, generali e di gestione</t>
  </si>
  <si>
    <t>Programma 2 : Segreteria Generale</t>
  </si>
  <si>
    <t xml:space="preserve">Missione  : </t>
  </si>
  <si>
    <t>Il presente obiettivo gestionale, derivante dal Piano Triennale di Prevenzione della Corruzione (PTPC) approvato dall'Ente, individua e misura le attività di prevenzione idonee a ridurre la probabilità che si verifichi il rischio di corruzione nell'Ente, ed è parallelamene finalizzato alla rilevazione e al report dei dati necessari al soddisfacimento degli obblighi previsti dalla normativa in materia.
L'obiettivo è inserito nel Piano della Performance anche al fine di evidenziare il collegamento del documento di programmazione con il PTPC, così come richiamato da ANAC con la Determina n. 12 del 28/10/2015 e ribadito con la Delibera n. 831 del 3 Agosto 2016: la lotta alla corruzione rappresenta, infatti,  un obiettivo strategico dell’albero della Performance che l’Ente locale attua con piani di azione operativi. 
Gli adempimenti, i compiti e le responsabilità del Responsabile per la Prevenzione della Corruzione (RPC) e dei suoi collaboratori sono parte integrante del ciclo della performance.</t>
  </si>
  <si>
    <t>Verifica della coerenza fra la mappatura del rischio realizzata nel PTPC anno corrente e quanto previsto con la Determina n. 12 del 28/10/2015 e con la Delibera n. 831 del 3 Agosto 2016 di ANAC</t>
  </si>
  <si>
    <t>Approvazione in Giunta del PTPCT relativo all'anno corrente</t>
  </si>
  <si>
    <t>Redazione relazione sulla stato di attuazione delle misure previste dal PTPCT da parte del RPC</t>
  </si>
  <si>
    <t>Predisposizione aggiornamento annuale del PTPCT da parte del RPC</t>
  </si>
  <si>
    <t>Predisposizione aggiornamento annuale del PTPCT da parte del RPCT</t>
  </si>
  <si>
    <t>Pubblicazione del PTPCT anno 2018 sul sito istituzionale dell'Ente</t>
  </si>
  <si>
    <t>Monitoraggio sull'attuazione delle misure previste dal PTPCT anno corrente</t>
  </si>
  <si>
    <t>n. segnalazioni di illeciti ai sensi del PTPCT (whistleblowing)</t>
  </si>
  <si>
    <t xml:space="preserve">SCOSTAMENTO </t>
  </si>
  <si>
    <t>€</t>
  </si>
  <si>
    <t>Spesa del nido/ n. iscritti nido</t>
  </si>
  <si>
    <t>SEGRETARIO C.LE</t>
  </si>
  <si>
    <t>TUTTI</t>
  </si>
  <si>
    <t>Programma:</t>
  </si>
  <si>
    <t>ATTESO 2018</t>
  </si>
  <si>
    <t>RAGGIUNTO 2018</t>
  </si>
  <si>
    <t>INDICATORI DI RISULTATO ( personalizzare con gli indicatori delle misure previste dal proprio PTPCT 2018-2020)</t>
  </si>
  <si>
    <t>n. ab. 2020 (preventivo)</t>
  </si>
  <si>
    <t>n. ab. 2020 (consuntivo)</t>
  </si>
  <si>
    <t>n. ab. 2021</t>
  </si>
  <si>
    <t>n. ab. 2022</t>
  </si>
  <si>
    <t>ATTESO 2020</t>
  </si>
  <si>
    <t>RAGGIUNTO 2020</t>
  </si>
  <si>
    <t>** compilato dato a previsione quindi stanziato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</si>
</sst>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1" formatCode="_-* #,##0_-;\-* #,##0_-;_-* &quot;-&quot;_-;_-@_-"/>
    <numFmt numFmtId="43" formatCode="_-* #,##0.00_-;\-* #,##0.00_-;_-* &quot;-&quot;??_-;_-@_-"/>
    <numFmt numFmtId="164" formatCode="&quot;€&quot;\ #,##0.00;\-&quot;€&quot;\ #,##0.00"/>
    <numFmt numFmtId="165" formatCode="_-&quot;€&quot;\ * #,##0.00_-;\-&quot;€&quot;\ * #,##0.00_-;_-&quot;€&quot;\ * &quot;-&quot;??_-;_-@_-"/>
    <numFmt numFmtId="166" formatCode="_-[$€-2]\ * #,##0.00_-;\-[$€-2]\ * #,##0.00_-;_-[$€-2]\ * &quot;-&quot;??_-"/>
    <numFmt numFmtId="167" formatCode="_(&quot;L.&quot;* #,##0.00_);_(&quot;L.&quot;* \(#,##0.00\);_(&quot;L.&quot;* &quot;-&quot;??_);_(@_)"/>
    <numFmt numFmtId="168" formatCode="&quot;€&quot;\ #,##0.00"/>
    <numFmt numFmtId="169" formatCode="#,##0.00_ ;\-#,##0.00\ "/>
  </numFmts>
  <fonts count="35" x14ac:knownFonts="1">
    <font>
      <sz val="11"/>
      <color theme="1"/>
      <name val="Calibri"/>
      <family val="2"/>
      <scheme val="minor"/>
    </font>
    <font>
      <sz val="11"/>
      <color indexed="8"/>
      <name val="Calibri"/>
      <family val="2"/>
    </font>
    <font>
      <sz val="11"/>
      <color indexed="8"/>
      <name val="Calibri"/>
      <family val="2"/>
    </font>
    <font>
      <sz val="10"/>
      <name val="Arial"/>
      <family val="2"/>
    </font>
    <font>
      <sz val="10"/>
      <name val="Arial"/>
      <family val="2"/>
    </font>
    <font>
      <sz val="10"/>
      <name val="Arial"/>
      <family val="2"/>
    </font>
    <font>
      <sz val="10"/>
      <name val="Tahoma"/>
      <family val="2"/>
    </font>
    <font>
      <b/>
      <sz val="10"/>
      <name val="Tahoma"/>
      <family val="2"/>
    </font>
    <font>
      <b/>
      <sz val="10"/>
      <color indexed="10"/>
      <name val="Tahoma"/>
      <family val="2"/>
    </font>
    <font>
      <sz val="8"/>
      <name val="Tahoma"/>
      <family val="2"/>
    </font>
    <font>
      <sz val="9"/>
      <name val="Tahoma"/>
      <family val="2"/>
    </font>
    <font>
      <b/>
      <sz val="9"/>
      <name val="Tahoma"/>
      <family val="2"/>
    </font>
    <font>
      <sz val="8"/>
      <color indexed="10"/>
      <name val="Tahoma"/>
      <family val="2"/>
    </font>
    <font>
      <sz val="10"/>
      <color indexed="10"/>
      <name val="Tahoma"/>
      <family val="2"/>
    </font>
    <font>
      <b/>
      <sz val="8"/>
      <name val="Tahoma"/>
      <family val="2"/>
    </font>
    <font>
      <sz val="11"/>
      <name val="Tahoma"/>
      <family val="2"/>
    </font>
    <font>
      <b/>
      <sz val="11"/>
      <name val="Tahoma"/>
      <family val="2"/>
    </font>
    <font>
      <u/>
      <sz val="10"/>
      <name val="Tahoma"/>
      <family val="2"/>
    </font>
    <font>
      <sz val="9"/>
      <color indexed="10"/>
      <name val="Tahoma"/>
      <family val="2"/>
    </font>
    <font>
      <b/>
      <sz val="10"/>
      <name val="Arial"/>
      <family val="2"/>
    </font>
    <font>
      <sz val="14"/>
      <name val="Tahoma"/>
      <family val="2"/>
    </font>
    <font>
      <sz val="11"/>
      <color indexed="8"/>
      <name val="Calibri"/>
      <family val="2"/>
    </font>
    <font>
      <b/>
      <i/>
      <sz val="12"/>
      <color indexed="8"/>
      <name val="Calibri"/>
      <family val="2"/>
    </font>
    <font>
      <b/>
      <sz val="10"/>
      <color indexed="9"/>
      <name val="Tahoma"/>
      <family val="2"/>
    </font>
    <font>
      <b/>
      <i/>
      <sz val="8"/>
      <color indexed="8"/>
      <name val="Calibri"/>
      <family val="2"/>
    </font>
    <font>
      <sz val="8"/>
      <color indexed="8"/>
      <name val="Calibri"/>
      <family val="2"/>
    </font>
    <font>
      <sz val="11"/>
      <color indexed="8"/>
      <name val="Calibri"/>
      <family val="2"/>
    </font>
    <font>
      <sz val="8"/>
      <name val="Calibri"/>
      <family val="2"/>
    </font>
    <font>
      <sz val="11"/>
      <color indexed="9"/>
      <name val="Calibri"/>
      <family val="2"/>
    </font>
    <font>
      <sz val="9"/>
      <color indexed="81"/>
      <name val="Tahoma"/>
      <family val="2"/>
    </font>
    <font>
      <b/>
      <sz val="9"/>
      <color indexed="81"/>
      <name val="Tahoma"/>
      <family val="2"/>
    </font>
    <font>
      <sz val="11"/>
      <color theme="1"/>
      <name val="Calibri"/>
      <family val="2"/>
      <scheme val="minor"/>
    </font>
    <font>
      <sz val="10"/>
      <color rgb="FFFF0000"/>
      <name val="Tahoma"/>
      <family val="2"/>
    </font>
    <font>
      <b/>
      <sz val="11"/>
      <color theme="1"/>
      <name val="Calibri"/>
      <family val="2"/>
      <scheme val="minor"/>
    </font>
    <font>
      <b/>
      <sz val="10"/>
      <color rgb="FFFF0000"/>
      <name val="Tahoma"/>
      <family val="2"/>
    </font>
  </fonts>
  <fills count="15">
    <fill>
      <patternFill patternType="none"/>
    </fill>
    <fill>
      <patternFill patternType="gray125"/>
    </fill>
    <fill>
      <patternFill patternType="solid">
        <fgColor indexed="42"/>
        <bgColor indexed="64"/>
      </patternFill>
    </fill>
    <fill>
      <patternFill patternType="solid">
        <fgColor indexed="43"/>
        <bgColor indexed="64"/>
      </patternFill>
    </fill>
    <fill>
      <patternFill patternType="solid">
        <fgColor indexed="22"/>
        <bgColor indexed="64"/>
      </patternFill>
    </fill>
    <fill>
      <patternFill patternType="solid">
        <fgColor indexed="9"/>
        <bgColor indexed="64"/>
      </patternFill>
    </fill>
    <fill>
      <patternFill patternType="solid">
        <fgColor indexed="10"/>
        <bgColor indexed="64"/>
      </patternFill>
    </fill>
    <fill>
      <patternFill patternType="solid">
        <fgColor indexed="53"/>
        <bgColor indexed="64"/>
      </patternFill>
    </fill>
    <fill>
      <patternFill patternType="solid">
        <fgColor indexed="13"/>
        <bgColor indexed="64"/>
      </patternFill>
    </fill>
    <fill>
      <patternFill patternType="solid">
        <fgColor indexed="50"/>
        <bgColor indexed="64"/>
      </patternFill>
    </fill>
    <fill>
      <patternFill patternType="solid">
        <fgColor indexed="45"/>
        <bgColor indexed="64"/>
      </patternFill>
    </fill>
    <fill>
      <patternFill patternType="solid">
        <fgColor indexed="41"/>
        <bgColor indexed="64"/>
      </patternFill>
    </fill>
    <fill>
      <patternFill patternType="solid">
        <fgColor indexed="29"/>
        <bgColor indexed="64"/>
      </patternFill>
    </fill>
    <fill>
      <patternFill patternType="solid">
        <fgColor indexed="47"/>
        <bgColor indexed="64"/>
      </patternFill>
    </fill>
    <fill>
      <patternFill patternType="solid">
        <fgColor rgb="FFFFFF00"/>
        <bgColor indexed="64"/>
      </patternFill>
    </fill>
  </fills>
  <borders count="114">
    <border>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medium">
        <color indexed="64"/>
      </left>
      <right/>
      <top style="thin">
        <color indexed="64"/>
      </top>
      <bottom style="thin">
        <color indexed="64"/>
      </bottom>
      <diagonal/>
    </border>
    <border>
      <left/>
      <right/>
      <top/>
      <bottom style="hair">
        <color indexed="64"/>
      </bottom>
      <diagonal/>
    </border>
    <border>
      <left/>
      <right/>
      <top style="hair">
        <color indexed="64"/>
      </top>
      <bottom style="hair">
        <color indexed="64"/>
      </bottom>
      <diagonal/>
    </border>
    <border>
      <left/>
      <right/>
      <top style="hair">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dotted">
        <color indexed="64"/>
      </left>
      <right style="dotted">
        <color indexed="64"/>
      </right>
      <top style="dotted">
        <color indexed="64"/>
      </top>
      <bottom style="dotted">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diagonal/>
    </border>
    <border>
      <left style="thin">
        <color indexed="64"/>
      </left>
      <right/>
      <top style="medium">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medium">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medium">
        <color indexed="64"/>
      </right>
      <top style="thin">
        <color indexed="64"/>
      </top>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medium">
        <color indexed="64"/>
      </left>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style="hair">
        <color indexed="64"/>
      </right>
      <top style="hair">
        <color indexed="64"/>
      </top>
      <bottom style="medium">
        <color indexed="64"/>
      </bottom>
      <diagonal/>
    </border>
    <border>
      <left/>
      <right style="hair">
        <color indexed="64"/>
      </right>
      <top/>
      <bottom style="hair">
        <color indexed="64"/>
      </bottom>
      <diagonal/>
    </border>
    <border>
      <left style="hair">
        <color indexed="64"/>
      </left>
      <right style="medium">
        <color indexed="64"/>
      </right>
      <top/>
      <bottom style="hair">
        <color indexed="64"/>
      </bottom>
      <diagonal/>
    </border>
    <border>
      <left/>
      <right style="hair">
        <color indexed="64"/>
      </right>
      <top/>
      <bottom/>
      <diagonal/>
    </border>
    <border>
      <left style="medium">
        <color indexed="64"/>
      </left>
      <right/>
      <top/>
      <bottom style="hair">
        <color indexed="64"/>
      </bottom>
      <diagonal/>
    </border>
    <border>
      <left style="medium">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style="hair">
        <color indexed="64"/>
      </right>
      <top/>
      <bottom style="hair">
        <color indexed="64"/>
      </bottom>
      <diagonal/>
    </border>
    <border>
      <left/>
      <right style="hair">
        <color indexed="64"/>
      </right>
      <top style="thin">
        <color indexed="64"/>
      </top>
      <bottom/>
      <diagonal/>
    </border>
    <border>
      <left/>
      <right style="hair">
        <color indexed="64"/>
      </right>
      <top style="hair">
        <color indexed="64"/>
      </top>
      <bottom style="medium">
        <color indexed="64"/>
      </bottom>
      <diagonal/>
    </border>
    <border>
      <left/>
      <right style="hair">
        <color indexed="64"/>
      </right>
      <top/>
      <bottom style="medium">
        <color indexed="64"/>
      </bottom>
      <diagonal/>
    </border>
    <border>
      <left style="hair">
        <color indexed="64"/>
      </left>
      <right style="hair">
        <color indexed="64"/>
      </right>
      <top style="hair">
        <color indexed="64"/>
      </top>
      <bottom/>
      <diagonal/>
    </border>
    <border>
      <left style="hair">
        <color indexed="64"/>
      </left>
      <right style="medium">
        <color indexed="64"/>
      </right>
      <top style="hair">
        <color indexed="64"/>
      </top>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hair">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medium">
        <color indexed="64"/>
      </left>
      <right style="hair">
        <color indexed="64"/>
      </right>
      <top style="hair">
        <color indexed="64"/>
      </top>
      <bottom/>
      <diagonal/>
    </border>
    <border>
      <left style="medium">
        <color indexed="64"/>
      </left>
      <right style="hair">
        <color indexed="64"/>
      </right>
      <top/>
      <bottom style="hair">
        <color indexed="64"/>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left style="medium">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style="medium">
        <color indexed="64"/>
      </right>
      <top style="medium">
        <color indexed="64"/>
      </top>
      <bottom style="thin">
        <color indexed="64"/>
      </bottom>
      <diagonal/>
    </border>
    <border>
      <left/>
      <right style="hair">
        <color indexed="64"/>
      </right>
      <top style="thin">
        <color indexed="64"/>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style="medium">
        <color indexed="64"/>
      </right>
      <top/>
      <bottom style="thin">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s>
  <cellStyleXfs count="12">
    <xf numFmtId="0" fontId="0" fillId="0" borderId="0"/>
    <xf numFmtId="166" fontId="3" fillId="0" borderId="0" applyFont="0" applyFill="0" applyBorder="0" applyAlignment="0" applyProtection="0"/>
    <xf numFmtId="43" fontId="21" fillId="0" borderId="0" applyFont="0" applyFill="0" applyBorder="0" applyAlignment="0" applyProtection="0"/>
    <xf numFmtId="41" fontId="3" fillId="0" borderId="0" applyFont="0" applyFill="0" applyBorder="0" applyAlignment="0" applyProtection="0"/>
    <xf numFmtId="0" fontId="2" fillId="0" borderId="0"/>
    <xf numFmtId="0" fontId="3" fillId="0" borderId="0"/>
    <xf numFmtId="0" fontId="3" fillId="0" borderId="0"/>
    <xf numFmtId="0" fontId="5" fillId="0" borderId="0"/>
    <xf numFmtId="0" fontId="6" fillId="0" borderId="0"/>
    <xf numFmtId="167" fontId="4" fillId="0" borderId="0" applyFont="0" applyFill="0" applyBorder="0" applyAlignment="0" applyProtection="0"/>
    <xf numFmtId="165" fontId="31" fillId="0" borderId="0" applyFont="0" applyFill="0" applyBorder="0" applyAlignment="0" applyProtection="0"/>
    <xf numFmtId="0" fontId="3" fillId="0" borderId="0"/>
  </cellStyleXfs>
  <cellXfs count="811">
    <xf numFmtId="0" fontId="0" fillId="0" borderId="0" xfId="0"/>
    <xf numFmtId="0" fontId="22" fillId="0" borderId="0" xfId="0" applyFont="1"/>
    <xf numFmtId="0" fontId="0" fillId="0" borderId="0" xfId="0" applyAlignment="1">
      <alignment wrapText="1"/>
    </xf>
    <xf numFmtId="0" fontId="7" fillId="0" borderId="1" xfId="7" applyFont="1" applyBorder="1" applyAlignment="1">
      <alignment horizontal="center"/>
    </xf>
    <xf numFmtId="0" fontId="8" fillId="0" borderId="2" xfId="7" applyFont="1" applyBorder="1" applyAlignment="1">
      <alignment horizontal="center"/>
    </xf>
    <xf numFmtId="0" fontId="6" fillId="0" borderId="0" xfId="7" applyFont="1"/>
    <xf numFmtId="10" fontId="6" fillId="0" borderId="0" xfId="7" applyNumberFormat="1" applyFont="1"/>
    <xf numFmtId="0" fontId="12" fillId="0" borderId="0" xfId="7" applyFont="1"/>
    <xf numFmtId="0" fontId="9" fillId="0" borderId="0" xfId="7" applyFont="1"/>
    <xf numFmtId="0" fontId="13" fillId="0" borderId="0" xfId="7" applyFont="1"/>
    <xf numFmtId="0" fontId="7" fillId="2" borderId="3" xfId="7" applyFont="1" applyFill="1" applyBorder="1" applyAlignment="1">
      <alignment vertical="center"/>
    </xf>
    <xf numFmtId="0" fontId="7" fillId="2" borderId="4" xfId="7" applyFont="1" applyFill="1" applyBorder="1" applyAlignment="1">
      <alignment vertical="center"/>
    </xf>
    <xf numFmtId="1" fontId="7" fillId="2" borderId="5" xfId="7" applyNumberFormat="1" applyFont="1" applyFill="1" applyBorder="1" applyAlignment="1" applyProtection="1">
      <alignment vertical="center" wrapText="1"/>
      <protection locked="0"/>
    </xf>
    <xf numFmtId="1" fontId="7" fillId="2" borderId="6" xfId="7" applyNumberFormat="1" applyFont="1" applyFill="1" applyBorder="1" applyAlignment="1" applyProtection="1">
      <alignment vertical="center" wrapText="1"/>
      <protection locked="0"/>
    </xf>
    <xf numFmtId="0" fontId="7" fillId="2" borderId="5" xfId="7" applyFont="1" applyFill="1" applyBorder="1" applyAlignment="1">
      <alignment vertical="center"/>
    </xf>
    <xf numFmtId="1" fontId="7" fillId="2" borderId="4" xfId="7" applyNumberFormat="1" applyFont="1" applyFill="1" applyBorder="1" applyAlignment="1" applyProtection="1">
      <alignment vertical="center" wrapText="1"/>
      <protection locked="0"/>
    </xf>
    <xf numFmtId="0" fontId="6" fillId="0" borderId="0" xfId="7" applyFont="1" applyFill="1"/>
    <xf numFmtId="0" fontId="7" fillId="2" borderId="7" xfId="7" applyFont="1" applyFill="1" applyBorder="1" applyAlignment="1" applyProtection="1">
      <alignment vertical="center" wrapText="1"/>
      <protection locked="0"/>
    </xf>
    <xf numFmtId="0" fontId="7" fillId="2" borderId="1" xfId="7" applyFont="1" applyFill="1" applyBorder="1" applyAlignment="1" applyProtection="1">
      <alignment vertical="center" wrapText="1"/>
      <protection locked="0"/>
    </xf>
    <xf numFmtId="0" fontId="6" fillId="0" borderId="8" xfId="7" applyFont="1" applyFill="1" applyBorder="1" applyAlignment="1"/>
    <xf numFmtId="0" fontId="6" fillId="0" borderId="9" xfId="7" applyFont="1" applyFill="1" applyBorder="1" applyAlignment="1"/>
    <xf numFmtId="0" fontId="6" fillId="0" borderId="10" xfId="7" applyFont="1" applyFill="1" applyBorder="1" applyAlignment="1"/>
    <xf numFmtId="0" fontId="6" fillId="0" borderId="11" xfId="7" applyFont="1" applyBorder="1"/>
    <xf numFmtId="0" fontId="6" fillId="0" borderId="12" xfId="7" applyFont="1" applyBorder="1"/>
    <xf numFmtId="0" fontId="6" fillId="0" borderId="0" xfId="7" applyFont="1" applyAlignment="1">
      <alignment horizontal="left"/>
    </xf>
    <xf numFmtId="0" fontId="7" fillId="0" borderId="13" xfId="7" applyFont="1" applyBorder="1" applyAlignment="1">
      <alignment horizontal="center"/>
    </xf>
    <xf numFmtId="0" fontId="8" fillId="0" borderId="14" xfId="7" applyFont="1" applyBorder="1" applyAlignment="1">
      <alignment horizontal="center"/>
    </xf>
    <xf numFmtId="0" fontId="6" fillId="0" borderId="0" xfId="7" applyFont="1" applyFill="1" applyBorder="1" applyAlignment="1"/>
    <xf numFmtId="0" fontId="14" fillId="2" borderId="15" xfId="7" applyFont="1" applyFill="1" applyBorder="1" applyAlignment="1" applyProtection="1">
      <alignment horizontal="center" vertical="center"/>
      <protection hidden="1"/>
    </xf>
    <xf numFmtId="0" fontId="9" fillId="2" borderId="15" xfId="7" applyFont="1" applyFill="1" applyBorder="1" applyAlignment="1" applyProtection="1">
      <alignment horizontal="center" vertical="center"/>
      <protection hidden="1"/>
    </xf>
    <xf numFmtId="0" fontId="14" fillId="3" borderId="15" xfId="7" applyFont="1" applyFill="1" applyBorder="1" applyAlignment="1" applyProtection="1">
      <alignment horizontal="center" vertical="center"/>
      <protection hidden="1"/>
    </xf>
    <xf numFmtId="0" fontId="9" fillId="3" borderId="16" xfId="7" applyFont="1" applyFill="1" applyBorder="1" applyAlignment="1" applyProtection="1">
      <alignment horizontal="center" vertical="center"/>
      <protection hidden="1"/>
    </xf>
    <xf numFmtId="168" fontId="9" fillId="0" borderId="15" xfId="7" applyNumberFormat="1" applyFont="1" applyFill="1" applyBorder="1" applyAlignment="1" applyProtection="1">
      <alignment vertical="center"/>
      <protection locked="0"/>
    </xf>
    <xf numFmtId="168" fontId="9" fillId="4" borderId="15" xfId="7" applyNumberFormat="1" applyFont="1" applyFill="1" applyBorder="1" applyProtection="1">
      <protection hidden="1"/>
    </xf>
    <xf numFmtId="168" fontId="9" fillId="5" borderId="15" xfId="7" applyNumberFormat="1" applyFont="1" applyFill="1" applyBorder="1" applyAlignment="1" applyProtection="1">
      <alignment vertical="center"/>
      <protection locked="0"/>
    </xf>
    <xf numFmtId="168" fontId="9" fillId="3" borderId="15" xfId="7" applyNumberFormat="1" applyFont="1" applyFill="1" applyBorder="1" applyAlignment="1" applyProtection="1">
      <alignment vertical="center"/>
      <protection locked="0"/>
    </xf>
    <xf numFmtId="168" fontId="9" fillId="4" borderId="16" xfId="7" applyNumberFormat="1" applyFont="1" applyFill="1" applyBorder="1" applyProtection="1">
      <protection hidden="1"/>
    </xf>
    <xf numFmtId="168" fontId="9" fillId="0" borderId="16" xfId="7" applyNumberFormat="1" applyFont="1" applyFill="1" applyBorder="1" applyAlignment="1" applyProtection="1">
      <alignment vertical="center"/>
      <protection locked="0"/>
    </xf>
    <xf numFmtId="168" fontId="9" fillId="5" borderId="16" xfId="7" applyNumberFormat="1" applyFont="1" applyFill="1" applyBorder="1" applyAlignment="1" applyProtection="1">
      <alignment vertical="center"/>
      <protection locked="0"/>
    </xf>
    <xf numFmtId="168" fontId="9" fillId="3" borderId="16" xfId="7" applyNumberFormat="1" applyFont="1" applyFill="1" applyBorder="1" applyAlignment="1" applyProtection="1">
      <alignment vertical="center"/>
      <protection locked="0"/>
    </xf>
    <xf numFmtId="4" fontId="6" fillId="0" borderId="0" xfId="7" applyNumberFormat="1" applyFont="1"/>
    <xf numFmtId="168" fontId="14" fillId="2" borderId="17" xfId="7" applyNumberFormat="1" applyFont="1" applyFill="1" applyBorder="1" applyAlignment="1" applyProtection="1">
      <alignment vertical="center"/>
    </xf>
    <xf numFmtId="168" fontId="14" fillId="2" borderId="18" xfId="7" applyNumberFormat="1" applyFont="1" applyFill="1" applyBorder="1" applyAlignment="1" applyProtection="1">
      <alignment vertical="center"/>
    </xf>
    <xf numFmtId="0" fontId="7" fillId="0" borderId="19" xfId="7" applyFont="1" applyBorder="1" applyAlignment="1">
      <alignment horizontal="center" vertical="center" wrapText="1"/>
    </xf>
    <xf numFmtId="0" fontId="7" fillId="0" borderId="0" xfId="7" applyFont="1" applyBorder="1" applyAlignment="1">
      <alignment horizontal="center" vertical="center" wrapText="1"/>
    </xf>
    <xf numFmtId="0" fontId="7" fillId="0" borderId="20" xfId="7" applyFont="1" applyBorder="1" applyAlignment="1">
      <alignment horizontal="center" vertical="center" wrapText="1"/>
    </xf>
    <xf numFmtId="0" fontId="5" fillId="0" borderId="0" xfId="7" applyFill="1" applyBorder="1" applyAlignment="1" applyProtection="1">
      <protection hidden="1"/>
    </xf>
    <xf numFmtId="0" fontId="7" fillId="0" borderId="0" xfId="7" applyFont="1"/>
    <xf numFmtId="0" fontId="9" fillId="3" borderId="15" xfId="7" applyFont="1" applyFill="1" applyBorder="1" applyAlignment="1" applyProtection="1">
      <alignment horizontal="center" vertical="center"/>
      <protection hidden="1"/>
    </xf>
    <xf numFmtId="0" fontId="10" fillId="0" borderId="21" xfId="7" applyFont="1" applyFill="1" applyBorder="1" applyAlignment="1" applyProtection="1">
      <alignment horizontal="center" vertical="center"/>
      <protection hidden="1"/>
    </xf>
    <xf numFmtId="168" fontId="14" fillId="2" borderId="15" xfId="7" applyNumberFormat="1" applyFont="1" applyFill="1" applyBorder="1" applyAlignment="1" applyProtection="1">
      <alignment vertical="center"/>
    </xf>
    <xf numFmtId="168" fontId="14" fillId="2" borderId="16" xfId="7" applyNumberFormat="1" applyFont="1" applyFill="1" applyBorder="1" applyAlignment="1" applyProtection="1">
      <alignment vertical="center"/>
    </xf>
    <xf numFmtId="0" fontId="6" fillId="0" borderId="19" xfId="7" applyFont="1" applyBorder="1"/>
    <xf numFmtId="0" fontId="6" fillId="0" borderId="0" xfId="7" applyFont="1" applyBorder="1"/>
    <xf numFmtId="0" fontId="6" fillId="0" borderId="20" xfId="7" applyFont="1" applyBorder="1"/>
    <xf numFmtId="0" fontId="7" fillId="0" borderId="22" xfId="7" applyFont="1" applyBorder="1" applyAlignment="1">
      <alignment horizontal="center"/>
    </xf>
    <xf numFmtId="0" fontId="8" fillId="0" borderId="23" xfId="7" applyFont="1" applyBorder="1" applyAlignment="1">
      <alignment horizontal="center"/>
    </xf>
    <xf numFmtId="3" fontId="6" fillId="0" borderId="0" xfId="7" applyNumberFormat="1" applyFont="1"/>
    <xf numFmtId="0" fontId="19" fillId="0" borderId="24" xfId="7" applyFont="1" applyFill="1" applyBorder="1" applyAlignment="1">
      <alignment horizontal="center" vertical="center" wrapText="1"/>
    </xf>
    <xf numFmtId="0" fontId="5" fillId="0" borderId="0" xfId="7" applyAlignment="1">
      <alignment horizontal="center" vertical="center" wrapText="1"/>
    </xf>
    <xf numFmtId="0" fontId="5" fillId="0" borderId="0" xfId="7"/>
    <xf numFmtId="0" fontId="5" fillId="0" borderId="0" xfId="7" applyFill="1"/>
    <xf numFmtId="0" fontId="6" fillId="0" borderId="0" xfId="8" applyAlignment="1" applyProtection="1">
      <alignment horizontal="center" vertical="center"/>
      <protection locked="0"/>
    </xf>
    <xf numFmtId="0" fontId="6" fillId="0" borderId="0" xfId="8" applyAlignment="1" applyProtection="1">
      <alignment horizontal="center" vertical="center"/>
    </xf>
    <xf numFmtId="0" fontId="10" fillId="0" borderId="0" xfId="8" applyFont="1" applyAlignment="1" applyProtection="1">
      <alignment horizontal="center" vertical="center"/>
      <protection locked="0"/>
    </xf>
    <xf numFmtId="0" fontId="6" fillId="0" borderId="0" xfId="8" applyFont="1" applyAlignment="1" applyProtection="1">
      <alignment horizontal="center" vertical="center"/>
      <protection locked="0"/>
    </xf>
    <xf numFmtId="0" fontId="5" fillId="0" borderId="0" xfId="7" applyBorder="1" applyAlignment="1" applyProtection="1">
      <alignment vertical="top"/>
      <protection locked="0"/>
    </xf>
    <xf numFmtId="0" fontId="6" fillId="0" borderId="0" xfId="8" applyBorder="1" applyAlignment="1" applyProtection="1">
      <alignment horizontal="center" vertical="center"/>
      <protection locked="0"/>
    </xf>
    <xf numFmtId="0" fontId="6" fillId="2" borderId="15" xfId="8" applyFill="1" applyBorder="1" applyAlignment="1" applyProtection="1">
      <alignment horizontal="center" vertical="center" wrapText="1"/>
    </xf>
    <xf numFmtId="0" fontId="6" fillId="3" borderId="1" xfId="8" applyFont="1" applyFill="1" applyBorder="1" applyAlignment="1" applyProtection="1">
      <alignment vertical="center"/>
    </xf>
    <xf numFmtId="0" fontId="6" fillId="3" borderId="2" xfId="8" applyFont="1" applyFill="1" applyBorder="1" applyAlignment="1" applyProtection="1">
      <alignment vertical="center"/>
    </xf>
    <xf numFmtId="0" fontId="9" fillId="2" borderId="15" xfId="8" applyFont="1" applyFill="1" applyBorder="1" applyAlignment="1" applyProtection="1">
      <alignment horizontal="center" vertical="center" textRotation="90"/>
    </xf>
    <xf numFmtId="0" fontId="6" fillId="0" borderId="15" xfId="8" applyBorder="1" applyAlignment="1" applyProtection="1">
      <alignment horizontal="center" vertical="center"/>
      <protection locked="0"/>
    </xf>
    <xf numFmtId="0" fontId="6" fillId="0" borderId="15" xfId="8" applyFill="1" applyBorder="1" applyAlignment="1" applyProtection="1">
      <alignment horizontal="center" vertical="center"/>
      <protection locked="0"/>
    </xf>
    <xf numFmtId="0" fontId="6" fillId="0" borderId="15" xfId="8" applyFont="1" applyFill="1" applyBorder="1" applyAlignment="1" applyProtection="1">
      <alignment horizontal="center" vertical="center"/>
      <protection locked="0"/>
    </xf>
    <xf numFmtId="0" fontId="6" fillId="0" borderId="17" xfId="8" applyBorder="1" applyAlignment="1" applyProtection="1">
      <alignment horizontal="center" vertical="center"/>
      <protection locked="0"/>
    </xf>
    <xf numFmtId="0" fontId="6" fillId="0" borderId="17" xfId="8" applyFill="1" applyBorder="1" applyAlignment="1" applyProtection="1">
      <alignment horizontal="center" vertical="center"/>
      <protection locked="0"/>
    </xf>
    <xf numFmtId="0" fontId="6" fillId="0" borderId="17" xfId="8" applyFont="1" applyFill="1" applyBorder="1" applyAlignment="1" applyProtection="1">
      <alignment horizontal="center" vertical="center"/>
      <protection locked="0"/>
    </xf>
    <xf numFmtId="0" fontId="6" fillId="0" borderId="17" xfId="8" applyFont="1" applyBorder="1" applyAlignment="1" applyProtection="1">
      <alignment horizontal="center" vertical="center"/>
      <protection locked="0"/>
    </xf>
    <xf numFmtId="16" fontId="23" fillId="0" borderId="15" xfId="8" applyNumberFormat="1" applyFont="1" applyFill="1" applyBorder="1" applyAlignment="1" applyProtection="1">
      <alignment horizontal="center" vertical="center"/>
      <protection locked="0"/>
    </xf>
    <xf numFmtId="0" fontId="7" fillId="0" borderId="0" xfId="8" applyFont="1" applyAlignment="1" applyProtection="1">
      <alignment horizontal="left" vertical="center"/>
      <protection locked="0"/>
    </xf>
    <xf numFmtId="0" fontId="5" fillId="0" borderId="0" xfId="7" applyAlignment="1" applyProtection="1">
      <alignment horizontal="center" vertical="center"/>
      <protection locked="0"/>
    </xf>
    <xf numFmtId="0" fontId="5" fillId="2" borderId="15" xfId="7" applyFill="1" applyBorder="1" applyAlignment="1" applyProtection="1">
      <alignment horizontal="center" vertical="center" wrapText="1"/>
    </xf>
    <xf numFmtId="0" fontId="5" fillId="0" borderId="15" xfId="7" applyBorder="1" applyAlignment="1" applyProtection="1">
      <alignment horizontal="center" vertical="center"/>
      <protection locked="0"/>
    </xf>
    <xf numFmtId="0" fontId="7" fillId="4" borderId="25" xfId="7" applyFont="1" applyFill="1" applyBorder="1" applyAlignment="1" applyProtection="1">
      <alignment horizontal="center" vertical="center"/>
    </xf>
    <xf numFmtId="0" fontId="6" fillId="0" borderId="0" xfId="8" applyAlignment="1" applyProtection="1">
      <alignment vertical="center"/>
      <protection locked="0"/>
    </xf>
    <xf numFmtId="0" fontId="6" fillId="0" borderId="0" xfId="8" applyFont="1" applyAlignment="1" applyProtection="1">
      <alignment horizontal="left" vertical="center"/>
      <protection locked="0"/>
    </xf>
    <xf numFmtId="16" fontId="23" fillId="6" borderId="15" xfId="8" applyNumberFormat="1" applyFont="1" applyFill="1" applyBorder="1" applyAlignment="1" applyProtection="1">
      <alignment horizontal="center" vertical="center"/>
      <protection locked="0"/>
    </xf>
    <xf numFmtId="0" fontId="0" fillId="0" borderId="0" xfId="0" applyAlignment="1">
      <alignment horizontal="center" vertical="center"/>
    </xf>
    <xf numFmtId="0" fontId="0" fillId="0" borderId="15" xfId="0" applyBorder="1"/>
    <xf numFmtId="0" fontId="0" fillId="0" borderId="15" xfId="0" applyBorder="1" applyAlignment="1">
      <alignment wrapText="1"/>
    </xf>
    <xf numFmtId="0" fontId="0" fillId="0" borderId="15" xfId="0" applyBorder="1" applyAlignment="1">
      <alignment horizontal="center" vertical="center"/>
    </xf>
    <xf numFmtId="0" fontId="0" fillId="0" borderId="0" xfId="0" applyBorder="1"/>
    <xf numFmtId="0" fontId="0" fillId="0" borderId="0" xfId="0" applyBorder="1" applyAlignment="1">
      <alignment horizontal="center" vertical="center"/>
    </xf>
    <xf numFmtId="0" fontId="0" fillId="0" borderId="0" xfId="0" applyBorder="1" applyAlignment="1">
      <alignment wrapText="1"/>
    </xf>
    <xf numFmtId="0" fontId="0" fillId="0" borderId="13" xfId="0" applyBorder="1"/>
    <xf numFmtId="0" fontId="0" fillId="0" borderId="13" xfId="0" applyBorder="1" applyAlignment="1">
      <alignment horizontal="center" vertical="center"/>
    </xf>
    <xf numFmtId="0" fontId="0" fillId="0" borderId="17" xfId="0" applyBorder="1" applyAlignment="1">
      <alignment horizontal="center" vertical="center"/>
    </xf>
    <xf numFmtId="0" fontId="0" fillId="0" borderId="17" xfId="0" applyBorder="1" applyAlignment="1">
      <alignment wrapText="1"/>
    </xf>
    <xf numFmtId="0" fontId="0" fillId="0" borderId="26" xfId="0" applyBorder="1"/>
    <xf numFmtId="0" fontId="0" fillId="0" borderId="27" xfId="0" applyBorder="1" applyAlignment="1">
      <alignment horizontal="center" vertical="center"/>
    </xf>
    <xf numFmtId="0" fontId="0" fillId="0" borderId="27" xfId="0" applyBorder="1" applyAlignment="1">
      <alignment wrapText="1"/>
    </xf>
    <xf numFmtId="0" fontId="0" fillId="7" borderId="13" xfId="0" applyFill="1" applyBorder="1"/>
    <xf numFmtId="0" fontId="0" fillId="7" borderId="15" xfId="0" applyFill="1" applyBorder="1"/>
    <xf numFmtId="0" fontId="0" fillId="7" borderId="17" xfId="0" applyFill="1" applyBorder="1"/>
    <xf numFmtId="0" fontId="0" fillId="8" borderId="13" xfId="0" applyFill="1" applyBorder="1"/>
    <xf numFmtId="0" fontId="0" fillId="8" borderId="15" xfId="0" applyFill="1" applyBorder="1"/>
    <xf numFmtId="0" fontId="0" fillId="8" borderId="17" xfId="0" applyFill="1" applyBorder="1"/>
    <xf numFmtId="0" fontId="0" fillId="7" borderId="27" xfId="0" applyFill="1" applyBorder="1"/>
    <xf numFmtId="0" fontId="0" fillId="8" borderId="27" xfId="0" applyFill="1" applyBorder="1"/>
    <xf numFmtId="0" fontId="0" fillId="0" borderId="0" xfId="0" applyAlignment="1">
      <alignment horizontal="right"/>
    </xf>
    <xf numFmtId="0" fontId="24" fillId="7" borderId="28" xfId="0" applyFont="1" applyFill="1" applyBorder="1" applyAlignment="1">
      <alignment horizontal="center" vertical="center"/>
    </xf>
    <xf numFmtId="0" fontId="24" fillId="7" borderId="29" xfId="0" applyFont="1" applyFill="1" applyBorder="1" applyAlignment="1">
      <alignment horizontal="center" vertical="center"/>
    </xf>
    <xf numFmtId="0" fontId="24" fillId="9" borderId="29" xfId="0" applyFont="1" applyFill="1" applyBorder="1" applyAlignment="1">
      <alignment horizontal="center" vertical="center"/>
    </xf>
    <xf numFmtId="0" fontId="25" fillId="0" borderId="0" xfId="0" applyFont="1"/>
    <xf numFmtId="0" fontId="24" fillId="8" borderId="28" xfId="0" applyFont="1" applyFill="1" applyBorder="1" applyAlignment="1">
      <alignment horizontal="center" vertical="center"/>
    </xf>
    <xf numFmtId="0" fontId="24" fillId="8" borderId="29" xfId="0" applyFont="1" applyFill="1" applyBorder="1" applyAlignment="1">
      <alignment horizontal="center" vertical="center"/>
    </xf>
    <xf numFmtId="0" fontId="24" fillId="0" borderId="29" xfId="0" applyFont="1" applyBorder="1" applyAlignment="1">
      <alignment horizontal="center" vertical="center"/>
    </xf>
    <xf numFmtId="43" fontId="21" fillId="0" borderId="0" xfId="2" applyFont="1" applyBorder="1"/>
    <xf numFmtId="43" fontId="21" fillId="0" borderId="0" xfId="2" applyFont="1"/>
    <xf numFmtId="2" fontId="0" fillId="0" borderId="0" xfId="0" applyNumberFormat="1" applyBorder="1"/>
    <xf numFmtId="0" fontId="0" fillId="6" borderId="0" xfId="0" applyFont="1" applyFill="1"/>
    <xf numFmtId="2" fontId="0" fillId="0" borderId="0" xfId="0" applyNumberFormat="1"/>
    <xf numFmtId="0" fontId="0" fillId="0" borderId="35" xfId="0" applyBorder="1" applyAlignment="1">
      <alignment wrapText="1"/>
    </xf>
    <xf numFmtId="0" fontId="0" fillId="0" borderId="13" xfId="0" applyBorder="1" applyAlignment="1">
      <alignment wrapText="1"/>
    </xf>
    <xf numFmtId="0" fontId="0" fillId="7" borderId="35" xfId="0" applyFill="1" applyBorder="1"/>
    <xf numFmtId="0" fontId="0" fillId="8" borderId="35" xfId="0" applyFill="1" applyBorder="1"/>
    <xf numFmtId="43" fontId="25" fillId="0" borderId="0" xfId="2" applyFont="1"/>
    <xf numFmtId="43" fontId="25" fillId="0" borderId="0" xfId="0" applyNumberFormat="1" applyFont="1"/>
    <xf numFmtId="43" fontId="0" fillId="0" borderId="0" xfId="0" applyNumberFormat="1"/>
    <xf numFmtId="0" fontId="0" fillId="9" borderId="13" xfId="0" applyFont="1" applyFill="1" applyBorder="1"/>
    <xf numFmtId="2" fontId="0" fillId="9" borderId="13" xfId="0" applyNumberFormat="1" applyFont="1" applyFill="1" applyBorder="1"/>
    <xf numFmtId="0" fontId="0" fillId="9" borderId="15" xfId="0" applyFont="1" applyFill="1" applyBorder="1"/>
    <xf numFmtId="2" fontId="0" fillId="9" borderId="15" xfId="0" applyNumberFormat="1" applyFont="1" applyFill="1" applyBorder="1"/>
    <xf numFmtId="43" fontId="21" fillId="9" borderId="17" xfId="2" applyFont="1" applyFill="1" applyBorder="1"/>
    <xf numFmtId="0" fontId="0" fillId="9" borderId="17" xfId="0" applyFont="1" applyFill="1" applyBorder="1"/>
    <xf numFmtId="2" fontId="0" fillId="9" borderId="17" xfId="0" applyNumberFormat="1" applyFont="1" applyFill="1" applyBorder="1"/>
    <xf numFmtId="0" fontId="0" fillId="0" borderId="0" xfId="0" applyFont="1" applyBorder="1"/>
    <xf numFmtId="2" fontId="0" fillId="0" borderId="0" xfId="0" applyNumberFormat="1" applyFont="1" applyBorder="1"/>
    <xf numFmtId="43" fontId="21" fillId="9" borderId="15" xfId="2" applyFont="1" applyFill="1" applyBorder="1" applyAlignment="1">
      <alignment wrapText="1"/>
    </xf>
    <xf numFmtId="43" fontId="21" fillId="0" borderId="0" xfId="2" applyFont="1" applyBorder="1" applyAlignment="1">
      <alignment wrapText="1"/>
    </xf>
    <xf numFmtId="0" fontId="0" fillId="9" borderId="27" xfId="0" applyFont="1" applyFill="1" applyBorder="1"/>
    <xf numFmtId="2" fontId="0" fillId="9" borderId="27" xfId="0" applyNumberFormat="1" applyFont="1" applyFill="1" applyBorder="1"/>
    <xf numFmtId="0" fontId="0" fillId="0" borderId="0" xfId="0" applyFont="1"/>
    <xf numFmtId="0" fontId="0" fillId="9" borderId="35" xfId="0" applyFont="1" applyFill="1" applyBorder="1"/>
    <xf numFmtId="0" fontId="24" fillId="9" borderId="29" xfId="0" applyFont="1" applyFill="1" applyBorder="1" applyAlignment="1">
      <alignment horizontal="center" vertical="center" wrapText="1"/>
    </xf>
    <xf numFmtId="0" fontId="24" fillId="9" borderId="40" xfId="0" applyFont="1" applyFill="1" applyBorder="1" applyAlignment="1">
      <alignment horizontal="center" vertical="center" wrapText="1"/>
    </xf>
    <xf numFmtId="0" fontId="24" fillId="7" borderId="41" xfId="0" applyFont="1" applyFill="1" applyBorder="1" applyAlignment="1">
      <alignment horizontal="center" vertical="center" wrapText="1"/>
    </xf>
    <xf numFmtId="0" fontId="24" fillId="8" borderId="40" xfId="0" applyFont="1" applyFill="1" applyBorder="1" applyAlignment="1">
      <alignment horizontal="center" vertical="center" wrapText="1"/>
    </xf>
    <xf numFmtId="0" fontId="25" fillId="0" borderId="0" xfId="0" applyFont="1" applyAlignment="1">
      <alignment horizontal="center" vertical="center"/>
    </xf>
    <xf numFmtId="0" fontId="3" fillId="0" borderId="24" xfId="7" applyFont="1" applyFill="1" applyBorder="1"/>
    <xf numFmtId="0" fontId="3" fillId="0" borderId="0" xfId="7" applyFont="1" applyFill="1"/>
    <xf numFmtId="0" fontId="0" fillId="0" borderId="27" xfId="0" applyBorder="1" applyAlignment="1">
      <alignment horizontal="center" wrapText="1"/>
    </xf>
    <xf numFmtId="0" fontId="0" fillId="0" borderId="26" xfId="0" applyBorder="1" applyAlignment="1">
      <alignment horizontal="center" vertical="center"/>
    </xf>
    <xf numFmtId="0" fontId="0" fillId="0" borderId="27" xfId="0" applyBorder="1" applyAlignment="1">
      <alignment horizontal="center" vertical="center" wrapText="1"/>
    </xf>
    <xf numFmtId="0" fontId="0" fillId="0" borderId="26" xfId="0" applyBorder="1" applyAlignment="1">
      <alignment vertical="center"/>
    </xf>
    <xf numFmtId="0" fontId="26" fillId="0" borderId="17" xfId="0" applyFont="1" applyBorder="1" applyAlignment="1">
      <alignment wrapText="1"/>
    </xf>
    <xf numFmtId="0" fontId="26" fillId="0" borderId="0" xfId="0" applyFont="1" applyBorder="1" applyAlignment="1">
      <alignment wrapText="1"/>
    </xf>
    <xf numFmtId="9" fontId="6" fillId="0" borderId="0" xfId="7" applyNumberFormat="1" applyFont="1"/>
    <xf numFmtId="0" fontId="28" fillId="0" borderId="0" xfId="0" applyFont="1" applyFill="1" applyBorder="1"/>
    <xf numFmtId="0" fontId="13" fillId="0" borderId="0" xfId="8" applyFont="1" applyAlignment="1" applyProtection="1">
      <alignment horizontal="center" vertical="center"/>
      <protection locked="0"/>
    </xf>
    <xf numFmtId="0" fontId="13" fillId="0" borderId="15" xfId="8" applyFont="1" applyBorder="1" applyAlignment="1" applyProtection="1">
      <alignment horizontal="center" vertical="center"/>
      <protection locked="0"/>
    </xf>
    <xf numFmtId="0" fontId="3" fillId="0" borderId="15" xfId="7" applyFont="1" applyBorder="1" applyAlignment="1" applyProtection="1">
      <alignment horizontal="center" vertical="center"/>
      <protection locked="0"/>
    </xf>
    <xf numFmtId="0" fontId="13" fillId="5" borderId="15" xfId="8" applyFont="1" applyFill="1" applyBorder="1" applyAlignment="1" applyProtection="1">
      <alignment horizontal="center" vertical="center"/>
      <protection locked="0"/>
    </xf>
    <xf numFmtId="0" fontId="13" fillId="5" borderId="17" xfId="8" applyFont="1" applyFill="1" applyBorder="1" applyAlignment="1" applyProtection="1">
      <alignment horizontal="center" vertical="center"/>
      <protection locked="0"/>
    </xf>
    <xf numFmtId="165" fontId="21" fillId="9" borderId="13" xfId="10" applyFont="1" applyFill="1" applyBorder="1"/>
    <xf numFmtId="165" fontId="21" fillId="9" borderId="15" xfId="10" applyFont="1" applyFill="1" applyBorder="1"/>
    <xf numFmtId="165" fontId="0" fillId="9" borderId="13" xfId="10" applyFont="1" applyFill="1" applyBorder="1"/>
    <xf numFmtId="165" fontId="0" fillId="9" borderId="15" xfId="10" applyFont="1" applyFill="1" applyBorder="1"/>
    <xf numFmtId="165" fontId="21" fillId="9" borderId="35" xfId="10" applyFont="1" applyFill="1" applyBorder="1"/>
    <xf numFmtId="165" fontId="0" fillId="9" borderId="35" xfId="10" applyFont="1" applyFill="1" applyBorder="1"/>
    <xf numFmtId="14" fontId="32" fillId="0" borderId="15" xfId="8" applyNumberFormat="1" applyFont="1" applyBorder="1" applyAlignment="1" applyProtection="1">
      <alignment horizontal="center" vertical="center"/>
      <protection locked="0"/>
    </xf>
    <xf numFmtId="0" fontId="0" fillId="0" borderId="15" xfId="0" applyFill="1" applyBorder="1" applyAlignment="1">
      <alignment horizontal="center" vertical="center"/>
    </xf>
    <xf numFmtId="0" fontId="0" fillId="0" borderId="15" xfId="0" applyFill="1" applyBorder="1" applyAlignment="1">
      <alignment horizontal="left" vertical="center" wrapText="1"/>
    </xf>
    <xf numFmtId="0" fontId="0" fillId="0" borderId="15" xfId="0" applyFill="1" applyBorder="1" applyAlignment="1">
      <alignment wrapText="1"/>
    </xf>
    <xf numFmtId="0" fontId="0" fillId="9" borderId="110" xfId="0" applyFont="1" applyFill="1" applyBorder="1"/>
    <xf numFmtId="165" fontId="0" fillId="9" borderId="110" xfId="10" applyFont="1" applyFill="1" applyBorder="1"/>
    <xf numFmtId="0" fontId="0" fillId="7" borderId="110" xfId="0" applyFill="1" applyBorder="1"/>
    <xf numFmtId="0" fontId="0" fillId="8" borderId="110" xfId="0" applyFill="1" applyBorder="1"/>
    <xf numFmtId="0" fontId="0" fillId="0" borderId="17" xfId="0" applyBorder="1" applyAlignment="1">
      <alignment horizontal="left" vertical="center" wrapText="1"/>
    </xf>
    <xf numFmtId="165" fontId="21" fillId="9" borderId="17" xfId="10" applyFont="1" applyFill="1" applyBorder="1"/>
    <xf numFmtId="165" fontId="0" fillId="9" borderId="17" xfId="10" applyFont="1" applyFill="1" applyBorder="1"/>
    <xf numFmtId="165" fontId="21" fillId="7" borderId="17" xfId="10" applyFont="1" applyFill="1" applyBorder="1"/>
    <xf numFmtId="2" fontId="0" fillId="7" borderId="17" xfId="0" applyNumberFormat="1" applyFill="1" applyBorder="1"/>
    <xf numFmtId="0" fontId="0" fillId="0" borderId="17" xfId="0" applyBorder="1" applyAlignment="1">
      <alignment vertical="center"/>
    </xf>
    <xf numFmtId="0" fontId="0" fillId="0" borderId="38" xfId="0" applyBorder="1" applyAlignment="1">
      <alignment horizontal="center" vertical="center"/>
    </xf>
    <xf numFmtId="0" fontId="0" fillId="0" borderId="35" xfId="0" applyBorder="1" applyAlignment="1">
      <alignment horizontal="center" vertical="center"/>
    </xf>
    <xf numFmtId="0" fontId="0" fillId="0" borderId="35" xfId="0" applyBorder="1" applyAlignment="1">
      <alignment horizontal="left" vertical="center" wrapText="1"/>
    </xf>
    <xf numFmtId="43" fontId="21" fillId="0" borderId="0" xfId="2" applyFont="1" applyFill="1" applyBorder="1"/>
    <xf numFmtId="0" fontId="0" fillId="0" borderId="0" xfId="0" applyFont="1" applyFill="1" applyBorder="1"/>
    <xf numFmtId="2" fontId="0" fillId="0" borderId="0" xfId="0" applyNumberFormat="1" applyFont="1" applyFill="1" applyBorder="1"/>
    <xf numFmtId="0" fontId="0" fillId="0" borderId="0" xfId="0" applyFill="1" applyBorder="1"/>
    <xf numFmtId="2" fontId="0" fillId="0" borderId="0" xfId="0" applyNumberFormat="1" applyFill="1" applyBorder="1"/>
    <xf numFmtId="10" fontId="0" fillId="9" borderId="15" xfId="0" applyNumberFormat="1" applyFont="1" applyFill="1" applyBorder="1"/>
    <xf numFmtId="168" fontId="0" fillId="9" borderId="13" xfId="0" applyNumberFormat="1" applyFont="1" applyFill="1" applyBorder="1"/>
    <xf numFmtId="168" fontId="0" fillId="9" borderId="15" xfId="0" applyNumberFormat="1" applyFont="1" applyFill="1" applyBorder="1"/>
    <xf numFmtId="168" fontId="0" fillId="9" borderId="15" xfId="0" applyNumberFormat="1" applyFont="1" applyFill="1" applyBorder="1" applyAlignment="1">
      <alignment horizontal="center"/>
    </xf>
    <xf numFmtId="10" fontId="0" fillId="9" borderId="15" xfId="0" applyNumberFormat="1" applyFont="1" applyFill="1" applyBorder="1" applyAlignment="1">
      <alignment horizontal="center"/>
    </xf>
    <xf numFmtId="0" fontId="0" fillId="0" borderId="110" xfId="0" applyBorder="1" applyAlignment="1">
      <alignment wrapText="1"/>
    </xf>
    <xf numFmtId="168" fontId="0" fillId="9" borderId="110" xfId="0" applyNumberFormat="1" applyFont="1" applyFill="1" applyBorder="1"/>
    <xf numFmtId="168" fontId="0" fillId="9" borderId="110" xfId="0" applyNumberFormat="1" applyFont="1" applyFill="1" applyBorder="1" applyAlignment="1">
      <alignment horizontal="center"/>
    </xf>
    <xf numFmtId="168" fontId="0" fillId="9" borderId="13" xfId="0" applyNumberFormat="1" applyFont="1" applyFill="1" applyBorder="1" applyAlignment="1">
      <alignment horizontal="center"/>
    </xf>
    <xf numFmtId="0" fontId="0" fillId="9" borderId="15" xfId="0" applyNumberFormat="1" applyFont="1" applyFill="1" applyBorder="1" applyAlignment="1">
      <alignment horizontal="center"/>
    </xf>
    <xf numFmtId="165" fontId="0" fillId="9" borderId="15" xfId="0" applyNumberFormat="1" applyFont="1" applyFill="1" applyBorder="1"/>
    <xf numFmtId="0" fontId="21" fillId="9" borderId="15" xfId="10" applyNumberFormat="1" applyFont="1" applyFill="1" applyBorder="1"/>
    <xf numFmtId="169" fontId="21" fillId="9" borderId="15" xfId="10" applyNumberFormat="1" applyFont="1" applyFill="1" applyBorder="1"/>
    <xf numFmtId="0" fontId="0" fillId="9" borderId="17" xfId="0" applyNumberFormat="1" applyFont="1" applyFill="1" applyBorder="1"/>
    <xf numFmtId="165" fontId="0" fillId="9" borderId="13" xfId="0" applyNumberFormat="1" applyFont="1" applyFill="1" applyBorder="1"/>
    <xf numFmtId="0" fontId="0" fillId="0" borderId="0" xfId="0" applyAlignment="1">
      <alignment horizontal="right" wrapText="1"/>
    </xf>
    <xf numFmtId="168" fontId="0" fillId="9" borderId="27" xfId="0" applyNumberFormat="1" applyFont="1" applyFill="1" applyBorder="1"/>
    <xf numFmtId="168" fontId="21" fillId="9" borderId="15" xfId="2" applyNumberFormat="1" applyFont="1" applyFill="1" applyBorder="1"/>
    <xf numFmtId="168" fontId="21" fillId="9" borderId="15" xfId="10" applyNumberFormat="1" applyFont="1" applyFill="1" applyBorder="1"/>
    <xf numFmtId="168" fontId="0" fillId="9" borderId="17" xfId="0" applyNumberFormat="1" applyFont="1" applyFill="1" applyBorder="1"/>
    <xf numFmtId="168" fontId="21" fillId="9" borderId="13" xfId="10" applyNumberFormat="1" applyFont="1" applyFill="1" applyBorder="1"/>
    <xf numFmtId="168" fontId="21" fillId="9" borderId="110" xfId="10" applyNumberFormat="1" applyFont="1" applyFill="1" applyBorder="1"/>
    <xf numFmtId="4" fontId="21" fillId="9" borderId="27" xfId="2" applyNumberFormat="1" applyFont="1" applyFill="1" applyBorder="1"/>
    <xf numFmtId="4" fontId="21" fillId="0" borderId="0" xfId="2" applyNumberFormat="1" applyFont="1" applyBorder="1"/>
    <xf numFmtId="4" fontId="0" fillId="0" borderId="0" xfId="0" applyNumberFormat="1" applyFont="1"/>
    <xf numFmtId="4" fontId="21" fillId="9" borderId="27" xfId="10" applyNumberFormat="1" applyFont="1" applyFill="1" applyBorder="1"/>
    <xf numFmtId="4" fontId="21" fillId="9" borderId="13" xfId="2" applyNumberFormat="1" applyFont="1" applyFill="1" applyBorder="1"/>
    <xf numFmtId="4" fontId="21" fillId="9" borderId="35" xfId="10" applyNumberFormat="1" applyFont="1" applyFill="1" applyBorder="1"/>
    <xf numFmtId="4" fontId="0" fillId="9" borderId="27" xfId="0" applyNumberFormat="1" applyFont="1" applyFill="1" applyBorder="1"/>
    <xf numFmtId="4" fontId="0" fillId="0" borderId="0" xfId="0" applyNumberFormat="1" applyFont="1" applyBorder="1"/>
    <xf numFmtId="4" fontId="0" fillId="9" borderId="27" xfId="10" applyNumberFormat="1" applyFont="1" applyFill="1" applyBorder="1"/>
    <xf numFmtId="4" fontId="0" fillId="9" borderId="13" xfId="0" applyNumberFormat="1" applyFont="1" applyFill="1" applyBorder="1"/>
    <xf numFmtId="4" fontId="0" fillId="9" borderId="35" xfId="10" applyNumberFormat="1" applyFont="1" applyFill="1" applyBorder="1"/>
    <xf numFmtId="168" fontId="0" fillId="9" borderId="27" xfId="10" applyNumberFormat="1" applyFont="1" applyFill="1" applyBorder="1"/>
    <xf numFmtId="168" fontId="0" fillId="9" borderId="35" xfId="10" applyNumberFormat="1" applyFont="1" applyFill="1" applyBorder="1"/>
    <xf numFmtId="2" fontId="0" fillId="0" borderId="0" xfId="0" applyNumberFormat="1" applyFont="1"/>
    <xf numFmtId="2" fontId="0" fillId="9" borderId="27" xfId="10" applyNumberFormat="1" applyFont="1" applyFill="1" applyBorder="1"/>
    <xf numFmtId="2" fontId="0" fillId="9" borderId="35" xfId="10" applyNumberFormat="1" applyFont="1" applyFill="1" applyBorder="1"/>
    <xf numFmtId="169" fontId="0" fillId="9" borderId="15" xfId="10" applyNumberFormat="1" applyFont="1" applyFill="1" applyBorder="1"/>
    <xf numFmtId="2" fontId="21" fillId="9" borderId="15" xfId="2" applyNumberFormat="1" applyFont="1" applyFill="1" applyBorder="1"/>
    <xf numFmtId="168" fontId="0" fillId="7" borderId="15" xfId="0" applyNumberFormat="1" applyFill="1" applyBorder="1"/>
    <xf numFmtId="168" fontId="0" fillId="7" borderId="17" xfId="0" applyNumberFormat="1" applyFill="1" applyBorder="1"/>
    <xf numFmtId="168" fontId="0" fillId="7" borderId="27" xfId="0" applyNumberFormat="1" applyFill="1" applyBorder="1"/>
    <xf numFmtId="165" fontId="21" fillId="7" borderId="15" xfId="10" applyFont="1" applyFill="1" applyBorder="1"/>
    <xf numFmtId="168" fontId="0" fillId="7" borderId="13" xfId="0" applyNumberFormat="1" applyFill="1" applyBorder="1"/>
    <xf numFmtId="168" fontId="0" fillId="7" borderId="37" xfId="0" applyNumberFormat="1" applyFill="1" applyBorder="1"/>
    <xf numFmtId="4" fontId="0" fillId="0" borderId="0" xfId="0" applyNumberFormat="1"/>
    <xf numFmtId="168" fontId="0" fillId="0" borderId="0" xfId="0" applyNumberFormat="1"/>
    <xf numFmtId="168" fontId="0" fillId="0" borderId="0" xfId="0" applyNumberFormat="1" applyBorder="1"/>
    <xf numFmtId="4" fontId="21" fillId="0" borderId="0" xfId="2" applyNumberFormat="1" applyFont="1"/>
    <xf numFmtId="2" fontId="0" fillId="7" borderId="15" xfId="0" applyNumberFormat="1" applyFill="1" applyBorder="1"/>
    <xf numFmtId="164" fontId="21" fillId="7" borderId="13" xfId="2" applyNumberFormat="1" applyFont="1" applyFill="1" applyBorder="1"/>
    <xf numFmtId="168" fontId="21" fillId="7" borderId="36" xfId="10" applyNumberFormat="1" applyFont="1" applyFill="1" applyBorder="1"/>
    <xf numFmtId="168" fontId="21" fillId="7" borderId="13" xfId="2" applyNumberFormat="1" applyFont="1" applyFill="1" applyBorder="1"/>
    <xf numFmtId="168" fontId="21" fillId="8" borderId="13" xfId="2" applyNumberFormat="1" applyFont="1" applyFill="1" applyBorder="1"/>
    <xf numFmtId="168" fontId="0" fillId="8" borderId="13" xfId="0" applyNumberFormat="1" applyFill="1" applyBorder="1"/>
    <xf numFmtId="4" fontId="21" fillId="8" borderId="13" xfId="2" applyNumberFormat="1" applyFont="1" applyFill="1" applyBorder="1"/>
    <xf numFmtId="4" fontId="21" fillId="8" borderId="38" xfId="10" applyNumberFormat="1" applyFont="1" applyFill="1" applyBorder="1"/>
    <xf numFmtId="168" fontId="0" fillId="8" borderId="33" xfId="0" applyNumberFormat="1" applyFill="1" applyBorder="1"/>
    <xf numFmtId="4" fontId="21" fillId="0" borderId="0" xfId="2" applyNumberFormat="1" applyFont="1" applyFill="1" applyBorder="1"/>
    <xf numFmtId="168" fontId="0" fillId="8" borderId="14" xfId="0" applyNumberFormat="1" applyFill="1" applyBorder="1"/>
    <xf numFmtId="168" fontId="0" fillId="8" borderId="16" xfId="0" applyNumberFormat="1" applyFill="1" applyBorder="1"/>
    <xf numFmtId="168" fontId="0" fillId="8" borderId="18" xfId="0" applyNumberFormat="1" applyFill="1" applyBorder="1"/>
    <xf numFmtId="10" fontId="0" fillId="8" borderId="16" xfId="0" applyNumberFormat="1" applyFill="1" applyBorder="1"/>
    <xf numFmtId="168" fontId="21" fillId="8" borderId="17" xfId="10" applyNumberFormat="1" applyFont="1" applyFill="1" applyBorder="1"/>
    <xf numFmtId="168" fontId="0" fillId="8" borderId="112" xfId="0" applyNumberFormat="1" applyFill="1" applyBorder="1"/>
    <xf numFmtId="168" fontId="0" fillId="8" borderId="39" xfId="0" applyNumberFormat="1" applyFill="1" applyBorder="1"/>
    <xf numFmtId="168" fontId="0" fillId="9" borderId="35" xfId="0" applyNumberFormat="1" applyFont="1" applyFill="1" applyBorder="1" applyAlignment="1">
      <alignment horizontal="center"/>
    </xf>
    <xf numFmtId="4" fontId="21" fillId="7" borderId="15" xfId="10" applyNumberFormat="1" applyFont="1" applyFill="1" applyBorder="1"/>
    <xf numFmtId="4" fontId="21" fillId="8" borderId="15" xfId="10" applyNumberFormat="1" applyFont="1" applyFill="1" applyBorder="1"/>
    <xf numFmtId="168" fontId="0" fillId="8" borderId="15" xfId="0" applyNumberFormat="1" applyFill="1" applyBorder="1"/>
    <xf numFmtId="168" fontId="0" fillId="9" borderId="27" xfId="0" applyNumberFormat="1" applyFont="1" applyFill="1" applyBorder="1" applyAlignment="1">
      <alignment horizontal="center"/>
    </xf>
    <xf numFmtId="4" fontId="21" fillId="7" borderId="27" xfId="10" applyNumberFormat="1" applyFont="1" applyFill="1" applyBorder="1"/>
    <xf numFmtId="4" fontId="21" fillId="8" borderId="27" xfId="10" applyNumberFormat="1" applyFont="1" applyFill="1" applyBorder="1"/>
    <xf numFmtId="168" fontId="21" fillId="7" borderId="15" xfId="2" applyNumberFormat="1" applyFont="1" applyFill="1" applyBorder="1"/>
    <xf numFmtId="4" fontId="21" fillId="8" borderId="15" xfId="2" applyNumberFormat="1" applyFont="1" applyFill="1" applyBorder="1"/>
    <xf numFmtId="168" fontId="21" fillId="7" borderId="27" xfId="2" applyNumberFormat="1" applyFont="1" applyFill="1" applyBorder="1"/>
    <xf numFmtId="4" fontId="21" fillId="8" borderId="27" xfId="2" applyNumberFormat="1" applyFont="1" applyFill="1" applyBorder="1"/>
    <xf numFmtId="168" fontId="21" fillId="8" borderId="15" xfId="10" applyNumberFormat="1" applyFont="1" applyFill="1" applyBorder="1"/>
    <xf numFmtId="165" fontId="21" fillId="7" borderId="13" xfId="10" applyFont="1" applyFill="1" applyBorder="1"/>
    <xf numFmtId="168" fontId="21" fillId="8" borderId="13" xfId="10" applyNumberFormat="1" applyFont="1" applyFill="1" applyBorder="1"/>
    <xf numFmtId="168" fontId="21" fillId="9" borderId="17" xfId="10" applyNumberFormat="1" applyFont="1" applyFill="1" applyBorder="1"/>
    <xf numFmtId="168" fontId="0" fillId="9" borderId="17" xfId="0" applyNumberFormat="1" applyFont="1" applyFill="1" applyBorder="1" applyAlignment="1">
      <alignment horizontal="center"/>
    </xf>
    <xf numFmtId="168" fontId="21" fillId="8" borderId="15" xfId="2" applyNumberFormat="1" applyFont="1" applyFill="1" applyBorder="1"/>
    <xf numFmtId="43" fontId="21" fillId="7" borderId="15" xfId="2" applyFont="1" applyFill="1" applyBorder="1"/>
    <xf numFmtId="43" fontId="21" fillId="7" borderId="17" xfId="2" applyFont="1" applyFill="1" applyBorder="1"/>
    <xf numFmtId="168" fontId="21" fillId="8" borderId="17" xfId="2" applyNumberFormat="1" applyFont="1" applyFill="1" applyBorder="1"/>
    <xf numFmtId="168" fontId="21" fillId="9" borderId="27" xfId="2" applyNumberFormat="1" applyFont="1" applyFill="1" applyBorder="1"/>
    <xf numFmtId="168" fontId="21" fillId="8" borderId="27" xfId="2" applyNumberFormat="1" applyFont="1" applyFill="1" applyBorder="1"/>
    <xf numFmtId="168" fontId="21" fillId="7" borderId="15" xfId="10" applyNumberFormat="1" applyFont="1" applyFill="1" applyBorder="1"/>
    <xf numFmtId="10" fontId="0" fillId="7" borderId="15" xfId="0" applyNumberFormat="1" applyFill="1" applyBorder="1"/>
    <xf numFmtId="168" fontId="21" fillId="7" borderId="13" xfId="10" applyNumberFormat="1" applyFont="1" applyFill="1" applyBorder="1"/>
    <xf numFmtId="168" fontId="21" fillId="9" borderId="17" xfId="2" applyNumberFormat="1" applyFont="1" applyFill="1" applyBorder="1"/>
    <xf numFmtId="10" fontId="0" fillId="9" borderId="17" xfId="10" applyNumberFormat="1" applyFont="1" applyFill="1" applyBorder="1"/>
    <xf numFmtId="10" fontId="0" fillId="9" borderId="17" xfId="10" applyNumberFormat="1" applyFont="1" applyFill="1" applyBorder="1" applyAlignment="1">
      <alignment horizontal="center"/>
    </xf>
    <xf numFmtId="168" fontId="21" fillId="7" borderId="17" xfId="2" applyNumberFormat="1" applyFont="1" applyFill="1" applyBorder="1"/>
    <xf numFmtId="10" fontId="0" fillId="7" borderId="17" xfId="0" applyNumberFormat="1" applyFill="1" applyBorder="1"/>
    <xf numFmtId="168" fontId="21" fillId="7" borderId="110" xfId="10" applyNumberFormat="1" applyFont="1" applyFill="1" applyBorder="1"/>
    <xf numFmtId="168" fontId="0" fillId="7" borderId="110" xfId="0" applyNumberFormat="1" applyFill="1" applyBorder="1"/>
    <xf numFmtId="168" fontId="21" fillId="8" borderId="110" xfId="10" applyNumberFormat="1" applyFont="1" applyFill="1" applyBorder="1"/>
    <xf numFmtId="165" fontId="0" fillId="9" borderId="17" xfId="0" applyNumberFormat="1" applyFont="1" applyFill="1" applyBorder="1"/>
    <xf numFmtId="165" fontId="0" fillId="9" borderId="35" xfId="0" applyNumberFormat="1" applyFont="1" applyFill="1" applyBorder="1"/>
    <xf numFmtId="168" fontId="21" fillId="7" borderId="35" xfId="10" applyNumberFormat="1" applyFont="1" applyFill="1" applyBorder="1"/>
    <xf numFmtId="168" fontId="0" fillId="7" borderId="35" xfId="0" applyNumberFormat="1" applyFill="1" applyBorder="1"/>
    <xf numFmtId="168" fontId="21" fillId="8" borderId="35" xfId="10" applyNumberFormat="1" applyFont="1" applyFill="1" applyBorder="1"/>
    <xf numFmtId="2" fontId="0" fillId="8" borderId="15" xfId="0" applyNumberFormat="1" applyFill="1" applyBorder="1"/>
    <xf numFmtId="164" fontId="21" fillId="7" borderId="15" xfId="2" applyNumberFormat="1" applyFont="1" applyFill="1" applyBorder="1"/>
    <xf numFmtId="4" fontId="21" fillId="8" borderId="13" xfId="10" applyNumberFormat="1" applyFont="1" applyFill="1" applyBorder="1"/>
    <xf numFmtId="0" fontId="0" fillId="0" borderId="14" xfId="0" applyBorder="1"/>
    <xf numFmtId="0" fontId="0" fillId="0" borderId="16" xfId="0" applyBorder="1"/>
    <xf numFmtId="164" fontId="21" fillId="7" borderId="17" xfId="2" applyNumberFormat="1" applyFont="1" applyFill="1" applyBorder="1"/>
    <xf numFmtId="4" fontId="21" fillId="8" borderId="17" xfId="2" applyNumberFormat="1" applyFont="1" applyFill="1" applyBorder="1"/>
    <xf numFmtId="2" fontId="0" fillId="8" borderId="17" xfId="0" applyNumberFormat="1" applyFill="1" applyBorder="1"/>
    <xf numFmtId="0" fontId="0" fillId="0" borderId="18" xfId="0" applyBorder="1"/>
    <xf numFmtId="0" fontId="0" fillId="0" borderId="15" xfId="0" applyBorder="1" applyAlignment="1">
      <alignment horizontal="left" vertical="center"/>
    </xf>
    <xf numFmtId="0" fontId="0" fillId="0" borderId="13" xfId="0" applyBorder="1" applyAlignment="1">
      <alignment horizontal="left" vertical="center"/>
    </xf>
    <xf numFmtId="4" fontId="0" fillId="9" borderId="15" xfId="0" applyNumberFormat="1" applyFont="1" applyFill="1" applyBorder="1" applyAlignment="1">
      <alignment horizontal="center"/>
    </xf>
    <xf numFmtId="2" fontId="21" fillId="7" borderId="15" xfId="2" applyNumberFormat="1" applyFont="1" applyFill="1" applyBorder="1"/>
    <xf numFmtId="39" fontId="21" fillId="7" borderId="15" xfId="2" applyNumberFormat="1" applyFont="1" applyFill="1" applyBorder="1"/>
    <xf numFmtId="4" fontId="21" fillId="7" borderId="13" xfId="10" applyNumberFormat="1" applyFont="1" applyFill="1" applyBorder="1"/>
    <xf numFmtId="0" fontId="0" fillId="9" borderId="17" xfId="0" applyNumberFormat="1" applyFont="1" applyFill="1" applyBorder="1" applyAlignment="1">
      <alignment horizontal="center"/>
    </xf>
    <xf numFmtId="2" fontId="21" fillId="7" borderId="17" xfId="2" applyNumberFormat="1" applyFont="1" applyFill="1" applyBorder="1"/>
    <xf numFmtId="0" fontId="0" fillId="0" borderId="15" xfId="0" applyBorder="1" applyAlignment="1">
      <alignment vertical="center" wrapText="1"/>
    </xf>
    <xf numFmtId="4" fontId="21" fillId="7" borderId="15" xfId="2" applyNumberFormat="1" applyFont="1" applyFill="1" applyBorder="1"/>
    <xf numFmtId="4" fontId="21" fillId="7" borderId="17" xfId="2" applyNumberFormat="1" applyFont="1" applyFill="1" applyBorder="1"/>
    <xf numFmtId="0" fontId="6" fillId="0" borderId="51" xfId="7" applyFont="1" applyBorder="1" applyAlignment="1">
      <alignment horizontal="center"/>
    </xf>
    <xf numFmtId="0" fontId="6" fillId="0" borderId="22" xfId="7" applyFont="1" applyBorder="1" applyAlignment="1">
      <alignment horizontal="center"/>
    </xf>
    <xf numFmtId="0" fontId="7" fillId="0" borderId="44" xfId="7" applyFont="1" applyBorder="1" applyAlignment="1">
      <alignment horizontal="center" vertical="center" wrapText="1"/>
    </xf>
    <xf numFmtId="0" fontId="7" fillId="0" borderId="42" xfId="7" applyFont="1" applyBorder="1" applyAlignment="1">
      <alignment horizontal="center" vertical="center" wrapText="1"/>
    </xf>
    <xf numFmtId="0" fontId="7" fillId="0" borderId="43" xfId="7" applyFont="1" applyBorder="1" applyAlignment="1">
      <alignment horizontal="center" vertical="center" wrapText="1"/>
    </xf>
    <xf numFmtId="0" fontId="7" fillId="3" borderId="52" xfId="7" applyFont="1" applyFill="1" applyBorder="1" applyAlignment="1">
      <alignment horizontal="center"/>
    </xf>
    <xf numFmtId="0" fontId="6" fillId="3" borderId="53" xfId="7" applyFont="1" applyFill="1" applyBorder="1" applyAlignment="1">
      <alignment horizontal="center"/>
    </xf>
    <xf numFmtId="0" fontId="6" fillId="3" borderId="54" xfId="7" applyFont="1" applyFill="1" applyBorder="1" applyAlignment="1">
      <alignment horizontal="center"/>
    </xf>
    <xf numFmtId="0" fontId="7" fillId="2" borderId="55" xfId="7" applyFont="1" applyFill="1" applyBorder="1" applyAlignment="1">
      <alignment horizontal="left"/>
    </xf>
    <xf numFmtId="0" fontId="7" fillId="2" borderId="56" xfId="7" applyFont="1" applyFill="1" applyBorder="1" applyAlignment="1">
      <alignment horizontal="left"/>
    </xf>
    <xf numFmtId="0" fontId="9" fillId="2" borderId="56" xfId="7" applyFont="1" applyFill="1" applyBorder="1" applyAlignment="1">
      <alignment horizontal="center" vertical="center"/>
    </xf>
    <xf numFmtId="0" fontId="9" fillId="2" borderId="56" xfId="7" applyFont="1" applyFill="1" applyBorder="1" applyAlignment="1">
      <alignment horizontal="center" vertical="center" wrapText="1"/>
    </xf>
    <xf numFmtId="0" fontId="9" fillId="2" borderId="57" xfId="7" applyFont="1" applyFill="1" applyBorder="1" applyAlignment="1">
      <alignment horizontal="center" vertical="center" wrapText="1"/>
    </xf>
    <xf numFmtId="0" fontId="6" fillId="0" borderId="58" xfId="7" applyFont="1" applyFill="1" applyBorder="1" applyAlignment="1">
      <alignment horizontal="left"/>
    </xf>
    <xf numFmtId="0" fontId="6" fillId="0" borderId="49" xfId="7" applyFont="1" applyFill="1" applyBorder="1" applyAlignment="1">
      <alignment horizontal="left"/>
    </xf>
    <xf numFmtId="4" fontId="11" fillId="3" borderId="49" xfId="7" applyNumberFormat="1" applyFont="1" applyFill="1" applyBorder="1" applyAlignment="1" applyProtection="1">
      <alignment horizontal="center" vertical="center" wrapText="1"/>
      <protection locked="0"/>
    </xf>
    <xf numFmtId="4" fontId="11" fillId="3" borderId="50" xfId="7" applyNumberFormat="1" applyFont="1" applyFill="1" applyBorder="1" applyAlignment="1" applyProtection="1">
      <alignment horizontal="center" vertical="center" wrapText="1"/>
      <protection locked="0"/>
    </xf>
    <xf numFmtId="0" fontId="11" fillId="2" borderId="45" xfId="7" applyFont="1" applyFill="1" applyBorder="1" applyAlignment="1" applyProtection="1">
      <alignment horizontal="left" vertical="center" wrapText="1"/>
      <protection locked="0"/>
    </xf>
    <xf numFmtId="0" fontId="11" fillId="2" borderId="46" xfId="7" applyFont="1" applyFill="1" applyBorder="1" applyAlignment="1" applyProtection="1">
      <alignment horizontal="left" vertical="center" wrapText="1"/>
      <protection locked="0"/>
    </xf>
    <xf numFmtId="4" fontId="11" fillId="10" borderId="47" xfId="7" applyNumberFormat="1" applyFont="1" applyFill="1" applyBorder="1" applyAlignment="1" applyProtection="1">
      <alignment horizontal="center" vertical="center" wrapText="1"/>
    </xf>
    <xf numFmtId="4" fontId="10" fillId="0" borderId="60" xfId="7" applyNumberFormat="1" applyFont="1" applyBorder="1" applyAlignment="1" applyProtection="1">
      <alignment horizontal="center" vertical="center" wrapText="1"/>
      <protection locked="0"/>
    </xf>
    <xf numFmtId="4" fontId="10" fillId="0" borderId="61" xfId="7" applyNumberFormat="1" applyFont="1" applyBorder="1" applyAlignment="1" applyProtection="1">
      <alignment horizontal="center" vertical="center" wrapText="1"/>
      <protection locked="0"/>
    </xf>
    <xf numFmtId="0" fontId="10" fillId="0" borderId="48" xfId="7" applyFont="1" applyBorder="1" applyAlignment="1" applyProtection="1">
      <alignment horizontal="left" vertical="center" wrapText="1"/>
      <protection locked="0"/>
    </xf>
    <xf numFmtId="0" fontId="10" fillId="0" borderId="9" xfId="7" applyFont="1" applyBorder="1" applyAlignment="1" applyProtection="1">
      <alignment horizontal="left" vertical="center" wrapText="1"/>
      <protection locked="0"/>
    </xf>
    <xf numFmtId="4" fontId="10" fillId="0" borderId="49" xfId="7" applyNumberFormat="1" applyFont="1" applyBorder="1" applyAlignment="1" applyProtection="1">
      <alignment horizontal="center" vertical="center" wrapText="1"/>
      <protection locked="0"/>
    </xf>
    <xf numFmtId="0" fontId="18" fillId="0" borderId="44" xfId="7" applyFont="1" applyFill="1" applyBorder="1" applyAlignment="1" applyProtection="1">
      <alignment horizontal="left" vertical="center" wrapText="1"/>
      <protection locked="0"/>
    </xf>
    <xf numFmtId="0" fontId="18" fillId="0" borderId="42" xfId="7" applyFont="1" applyFill="1" applyBorder="1" applyAlignment="1" applyProtection="1">
      <alignment horizontal="left" vertical="center" wrapText="1"/>
      <protection locked="0"/>
    </xf>
    <xf numFmtId="0" fontId="18" fillId="0" borderId="43" xfId="7" applyFont="1" applyFill="1" applyBorder="1" applyAlignment="1" applyProtection="1">
      <alignment horizontal="left" vertical="center" wrapText="1"/>
      <protection locked="0"/>
    </xf>
    <xf numFmtId="0" fontId="7" fillId="3" borderId="44" xfId="7" applyFont="1" applyFill="1" applyBorder="1" applyAlignment="1">
      <alignment horizontal="center"/>
    </xf>
    <xf numFmtId="0" fontId="6" fillId="3" borderId="42" xfId="7" applyFont="1" applyFill="1" applyBorder="1" applyAlignment="1">
      <alignment horizontal="center"/>
    </xf>
    <xf numFmtId="0" fontId="6" fillId="3" borderId="43" xfId="7" applyFont="1" applyFill="1" applyBorder="1" applyAlignment="1">
      <alignment horizontal="center"/>
    </xf>
    <xf numFmtId="4" fontId="11" fillId="2" borderId="47" xfId="7" applyNumberFormat="1" applyFont="1" applyFill="1" applyBorder="1" applyAlignment="1" applyProtection="1">
      <alignment horizontal="center" vertical="center" wrapText="1"/>
    </xf>
    <xf numFmtId="10" fontId="11" fillId="0" borderId="49" xfId="7" applyNumberFormat="1" applyFont="1" applyFill="1" applyBorder="1" applyAlignment="1" applyProtection="1">
      <alignment horizontal="center" vertical="center" wrapText="1"/>
      <protection locked="0"/>
    </xf>
    <xf numFmtId="10" fontId="11" fillId="0" borderId="50" xfId="7" applyNumberFormat="1" applyFont="1" applyFill="1" applyBorder="1" applyAlignment="1" applyProtection="1">
      <alignment horizontal="center" vertical="center" wrapText="1"/>
      <protection locked="0"/>
    </xf>
    <xf numFmtId="4" fontId="11" fillId="2" borderId="59" xfId="7" applyNumberFormat="1" applyFont="1" applyFill="1" applyBorder="1" applyAlignment="1" applyProtection="1">
      <alignment horizontal="center" vertical="center" wrapText="1"/>
    </xf>
    <xf numFmtId="0" fontId="18" fillId="0" borderId="19" xfId="7" applyFont="1" applyFill="1" applyBorder="1" applyAlignment="1" applyProtection="1">
      <alignment horizontal="left" vertical="center" wrapText="1"/>
      <protection locked="0"/>
    </xf>
    <xf numFmtId="0" fontId="18" fillId="0" borderId="0" xfId="7" applyFont="1" applyFill="1" applyBorder="1" applyAlignment="1" applyProtection="1">
      <alignment horizontal="left" vertical="center" wrapText="1"/>
      <protection locked="0"/>
    </xf>
    <xf numFmtId="0" fontId="18" fillId="0" borderId="20" xfId="7" applyFont="1" applyFill="1" applyBorder="1" applyAlignment="1" applyProtection="1">
      <alignment horizontal="left" vertical="center" wrapText="1"/>
      <protection locked="0"/>
    </xf>
    <xf numFmtId="10" fontId="11" fillId="3" borderId="49" xfId="7" applyNumberFormat="1" applyFont="1" applyFill="1" applyBorder="1" applyAlignment="1" applyProtection="1">
      <alignment horizontal="center" vertical="center" wrapText="1"/>
      <protection locked="0"/>
    </xf>
    <xf numFmtId="10" fontId="11" fillId="3" borderId="50" xfId="7" applyNumberFormat="1" applyFont="1" applyFill="1" applyBorder="1" applyAlignment="1" applyProtection="1">
      <alignment horizontal="center" vertical="center" wrapText="1"/>
      <protection locked="0"/>
    </xf>
    <xf numFmtId="0" fontId="10" fillId="0" borderId="62" xfId="7" applyFont="1" applyBorder="1" applyAlignment="1" applyProtection="1">
      <alignment horizontal="left" vertical="center" wrapText="1"/>
      <protection locked="0"/>
    </xf>
    <xf numFmtId="0" fontId="10" fillId="0" borderId="10" xfId="7" applyFont="1" applyBorder="1" applyAlignment="1" applyProtection="1">
      <alignment horizontal="left" vertical="center" wrapText="1"/>
      <protection locked="0"/>
    </xf>
    <xf numFmtId="10" fontId="11" fillId="0" borderId="63" xfId="7" applyNumberFormat="1" applyFont="1" applyFill="1" applyBorder="1" applyAlignment="1" applyProtection="1">
      <alignment horizontal="center" vertical="center" wrapText="1"/>
      <protection locked="0"/>
    </xf>
    <xf numFmtId="10" fontId="11" fillId="0" borderId="64" xfId="7" applyNumberFormat="1" applyFont="1" applyFill="1" applyBorder="1" applyAlignment="1" applyProtection="1">
      <alignment horizontal="center" vertical="center" wrapText="1"/>
      <protection locked="0"/>
    </xf>
    <xf numFmtId="10" fontId="11" fillId="3" borderId="63" xfId="7" applyNumberFormat="1" applyFont="1" applyFill="1" applyBorder="1" applyAlignment="1" applyProtection="1">
      <alignment horizontal="center" vertical="center" wrapText="1"/>
      <protection locked="0"/>
    </xf>
    <xf numFmtId="10" fontId="11" fillId="3" borderId="64" xfId="7" applyNumberFormat="1" applyFont="1" applyFill="1" applyBorder="1" applyAlignment="1" applyProtection="1">
      <alignment horizontal="center" vertical="center" wrapText="1"/>
      <protection locked="0"/>
    </xf>
    <xf numFmtId="0" fontId="6" fillId="0" borderId="65" xfId="7" applyFont="1" applyFill="1" applyBorder="1" applyAlignment="1">
      <alignment horizontal="left"/>
    </xf>
    <xf numFmtId="0" fontId="6" fillId="0" borderId="63" xfId="7" applyFont="1" applyFill="1" applyBorder="1" applyAlignment="1">
      <alignment horizontal="left"/>
    </xf>
    <xf numFmtId="168" fontId="11" fillId="0" borderId="63" xfId="7" applyNumberFormat="1" applyFont="1" applyFill="1" applyBorder="1" applyAlignment="1" applyProtection="1">
      <alignment horizontal="center" vertical="center" wrapText="1"/>
      <protection locked="0"/>
    </xf>
    <xf numFmtId="168" fontId="11" fillId="0" borderId="64" xfId="7" applyNumberFormat="1" applyFont="1" applyFill="1" applyBorder="1" applyAlignment="1" applyProtection="1">
      <alignment horizontal="center" vertical="center" wrapText="1"/>
      <protection locked="0"/>
    </xf>
    <xf numFmtId="168" fontId="11" fillId="3" borderId="49" xfId="7" applyNumberFormat="1" applyFont="1" applyFill="1" applyBorder="1" applyAlignment="1" applyProtection="1">
      <alignment horizontal="center" vertical="center" wrapText="1"/>
      <protection locked="0"/>
    </xf>
    <xf numFmtId="168" fontId="11" fillId="3" borderId="50" xfId="7" applyNumberFormat="1" applyFont="1" applyFill="1" applyBorder="1" applyAlignment="1" applyProtection="1">
      <alignment horizontal="center" vertical="center" wrapText="1"/>
      <protection locked="0"/>
    </xf>
    <xf numFmtId="168" fontId="11" fillId="0" borderId="49" xfId="7" applyNumberFormat="1" applyFont="1" applyFill="1" applyBorder="1" applyAlignment="1" applyProtection="1">
      <alignment horizontal="center" vertical="center" wrapText="1"/>
      <protection locked="0"/>
    </xf>
    <xf numFmtId="168" fontId="11" fillId="0" borderId="50" xfId="7" applyNumberFormat="1" applyFont="1" applyFill="1" applyBorder="1" applyAlignment="1" applyProtection="1">
      <alignment horizontal="center" vertical="center" wrapText="1"/>
      <protection locked="0"/>
    </xf>
    <xf numFmtId="168" fontId="11" fillId="3" borderId="63" xfId="7" applyNumberFormat="1" applyFont="1" applyFill="1" applyBorder="1" applyAlignment="1" applyProtection="1">
      <alignment horizontal="center" vertical="center" wrapText="1"/>
      <protection locked="0"/>
    </xf>
    <xf numFmtId="168" fontId="11" fillId="3" borderId="64" xfId="7" applyNumberFormat="1" applyFont="1" applyFill="1" applyBorder="1" applyAlignment="1" applyProtection="1">
      <alignment horizontal="center" vertical="center" wrapText="1"/>
      <protection locked="0"/>
    </xf>
    <xf numFmtId="0" fontId="7" fillId="2" borderId="44" xfId="7" applyFont="1" applyFill="1" applyBorder="1" applyAlignment="1">
      <alignment horizontal="center"/>
    </xf>
    <xf numFmtId="0" fontId="7" fillId="2" borderId="42" xfId="7" applyFont="1" applyFill="1" applyBorder="1" applyAlignment="1">
      <alignment horizontal="center"/>
    </xf>
    <xf numFmtId="0" fontId="7" fillId="2" borderId="74" xfId="7" applyFont="1" applyFill="1" applyBorder="1" applyAlignment="1">
      <alignment horizontal="center"/>
    </xf>
    <xf numFmtId="0" fontId="6" fillId="0" borderId="69" xfId="7" applyFont="1" applyBorder="1" applyAlignment="1" applyProtection="1">
      <alignment horizontal="center" vertical="center"/>
      <protection hidden="1"/>
    </xf>
    <xf numFmtId="0" fontId="6" fillId="0" borderId="8" xfId="7" applyFont="1" applyBorder="1" applyAlignment="1" applyProtection="1">
      <alignment horizontal="center" vertical="center"/>
      <protection hidden="1"/>
    </xf>
    <xf numFmtId="0" fontId="6" fillId="0" borderId="66" xfId="7" applyFont="1" applyBorder="1" applyAlignment="1" applyProtection="1">
      <alignment horizontal="center" vertical="center"/>
      <protection hidden="1"/>
    </xf>
    <xf numFmtId="0" fontId="11" fillId="0" borderId="19" xfId="7" applyFont="1" applyBorder="1" applyAlignment="1" applyProtection="1">
      <alignment horizontal="center" vertical="center"/>
      <protection hidden="1"/>
    </xf>
    <xf numFmtId="0" fontId="11" fillId="0" borderId="0" xfId="7" applyFont="1" applyBorder="1" applyAlignment="1" applyProtection="1">
      <alignment horizontal="center" vertical="center"/>
      <protection hidden="1"/>
    </xf>
    <xf numFmtId="0" fontId="11" fillId="0" borderId="68" xfId="7" applyFont="1" applyBorder="1" applyAlignment="1" applyProtection="1">
      <alignment horizontal="center" vertical="center"/>
      <protection hidden="1"/>
    </xf>
    <xf numFmtId="168" fontId="15" fillId="0" borderId="66" xfId="7" applyNumberFormat="1" applyFont="1" applyFill="1" applyBorder="1" applyAlignment="1" applyProtection="1">
      <alignment horizontal="center" vertical="center"/>
    </xf>
    <xf numFmtId="168" fontId="15" fillId="0" borderId="73" xfId="7" applyNumberFormat="1" applyFont="1" applyFill="1" applyBorder="1" applyAlignment="1" applyProtection="1">
      <alignment horizontal="center" vertical="center"/>
    </xf>
    <xf numFmtId="168" fontId="15" fillId="0" borderId="61" xfId="7" applyNumberFormat="1" applyFont="1" applyFill="1" applyBorder="1" applyAlignment="1" applyProtection="1">
      <alignment horizontal="center" vertical="center"/>
    </xf>
    <xf numFmtId="168" fontId="15" fillId="0" borderId="49" xfId="7" applyNumberFormat="1" applyFont="1" applyFill="1" applyBorder="1" applyAlignment="1" applyProtection="1">
      <alignment horizontal="center" vertical="center"/>
    </xf>
    <xf numFmtId="0" fontId="7" fillId="3" borderId="51" xfId="7" applyFont="1" applyFill="1" applyBorder="1" applyAlignment="1">
      <alignment horizontal="left"/>
    </xf>
    <xf numFmtId="0" fontId="7" fillId="3" borderId="22" xfId="7" applyFont="1" applyFill="1" applyBorder="1" applyAlignment="1">
      <alignment horizontal="left"/>
    </xf>
    <xf numFmtId="0" fontId="7" fillId="3" borderId="23" xfId="7" applyFont="1" applyFill="1" applyBorder="1" applyAlignment="1">
      <alignment horizontal="left"/>
    </xf>
    <xf numFmtId="164" fontId="16" fillId="3" borderId="66" xfId="7" applyNumberFormat="1" applyFont="1" applyFill="1" applyBorder="1" applyAlignment="1" applyProtection="1">
      <alignment horizontal="center" vertical="center"/>
    </xf>
    <xf numFmtId="164" fontId="16" fillId="3" borderId="67" xfId="7" applyNumberFormat="1" applyFont="1" applyFill="1" applyBorder="1" applyAlignment="1" applyProtection="1">
      <alignment horizontal="center" vertical="center"/>
    </xf>
    <xf numFmtId="164" fontId="16" fillId="3" borderId="61" xfId="7" applyNumberFormat="1" applyFont="1" applyFill="1" applyBorder="1" applyAlignment="1" applyProtection="1">
      <alignment horizontal="center" vertical="center"/>
    </xf>
    <xf numFmtId="164" fontId="16" fillId="3" borderId="50" xfId="7" applyNumberFormat="1" applyFont="1" applyFill="1" applyBorder="1" applyAlignment="1" applyProtection="1">
      <alignment horizontal="center" vertical="center"/>
    </xf>
    <xf numFmtId="0" fontId="17" fillId="0" borderId="19" xfId="7" applyFont="1" applyBorder="1" applyAlignment="1" applyProtection="1">
      <alignment horizontal="center" vertical="center"/>
      <protection hidden="1"/>
    </xf>
    <xf numFmtId="0" fontId="6" fillId="0" borderId="0" xfId="7" applyFont="1" applyBorder="1" applyAlignment="1" applyProtection="1">
      <alignment horizontal="center" vertical="center"/>
      <protection hidden="1"/>
    </xf>
    <xf numFmtId="0" fontId="6" fillId="0" borderId="68" xfId="7" applyFont="1" applyBorder="1" applyAlignment="1" applyProtection="1">
      <alignment horizontal="center" vertical="center"/>
      <protection hidden="1"/>
    </xf>
    <xf numFmtId="0" fontId="9" fillId="2" borderId="57" xfId="7" applyFont="1" applyFill="1" applyBorder="1" applyAlignment="1">
      <alignment horizontal="center" vertical="center"/>
    </xf>
    <xf numFmtId="0" fontId="11" fillId="0" borderId="70" xfId="7" applyFont="1" applyBorder="1" applyAlignment="1" applyProtection="1">
      <alignment horizontal="center" vertical="center"/>
      <protection hidden="1"/>
    </xf>
    <xf numFmtId="0" fontId="11" fillId="0" borderId="71" xfId="7" applyFont="1" applyBorder="1" applyAlignment="1" applyProtection="1">
      <alignment horizontal="center" vertical="center"/>
      <protection hidden="1"/>
    </xf>
    <xf numFmtId="0" fontId="11" fillId="0" borderId="72" xfId="7" applyFont="1" applyBorder="1" applyAlignment="1" applyProtection="1">
      <alignment horizontal="center" vertical="center"/>
      <protection hidden="1"/>
    </xf>
    <xf numFmtId="10" fontId="15" fillId="0" borderId="49" xfId="7" applyNumberFormat="1" applyFont="1" applyFill="1" applyBorder="1" applyAlignment="1" applyProtection="1">
      <alignment horizontal="center" vertical="center"/>
    </xf>
    <xf numFmtId="10" fontId="16" fillId="3" borderId="49" xfId="7" applyNumberFormat="1" applyFont="1" applyFill="1" applyBorder="1" applyAlignment="1" applyProtection="1">
      <alignment horizontal="center" vertical="center"/>
    </xf>
    <xf numFmtId="10" fontId="16" fillId="3" borderId="50" xfId="7" applyNumberFormat="1" applyFont="1" applyFill="1" applyBorder="1" applyAlignment="1" applyProtection="1">
      <alignment horizontal="center" vertical="center"/>
    </xf>
    <xf numFmtId="164" fontId="15" fillId="0" borderId="66" xfId="7" applyNumberFormat="1" applyFont="1" applyFill="1" applyBorder="1" applyAlignment="1" applyProtection="1">
      <alignment horizontal="center" vertical="center"/>
    </xf>
    <xf numFmtId="164" fontId="15" fillId="0" borderId="73" xfId="7" applyNumberFormat="1" applyFont="1" applyFill="1" applyBorder="1" applyAlignment="1" applyProtection="1">
      <alignment horizontal="center" vertical="center"/>
    </xf>
    <xf numFmtId="164" fontId="15" fillId="0" borderId="61" xfId="7" applyNumberFormat="1" applyFont="1" applyFill="1" applyBorder="1" applyAlignment="1" applyProtection="1">
      <alignment horizontal="center" vertical="center"/>
    </xf>
    <xf numFmtId="164" fontId="15" fillId="0" borderId="49" xfId="7" applyNumberFormat="1" applyFont="1" applyFill="1" applyBorder="1" applyAlignment="1" applyProtection="1">
      <alignment horizontal="center" vertical="center"/>
    </xf>
    <xf numFmtId="1" fontId="15" fillId="0" borderId="49" xfId="7" applyNumberFormat="1" applyFont="1" applyFill="1" applyBorder="1" applyAlignment="1" applyProtection="1">
      <alignment horizontal="center" vertical="center"/>
    </xf>
    <xf numFmtId="1" fontId="16" fillId="3" borderId="66" xfId="7" applyNumberFormat="1" applyFont="1" applyFill="1" applyBorder="1" applyAlignment="1" applyProtection="1">
      <alignment horizontal="center" vertical="center"/>
    </xf>
    <xf numFmtId="1" fontId="16" fillId="3" borderId="67" xfId="7" applyNumberFormat="1" applyFont="1" applyFill="1" applyBorder="1" applyAlignment="1" applyProtection="1">
      <alignment horizontal="center" vertical="center"/>
    </xf>
    <xf numFmtId="1" fontId="16" fillId="3" borderId="61" xfId="7" applyNumberFormat="1" applyFont="1" applyFill="1" applyBorder="1" applyAlignment="1" applyProtection="1">
      <alignment horizontal="center" vertical="center"/>
    </xf>
    <xf numFmtId="1" fontId="16" fillId="3" borderId="50" xfId="7" applyNumberFormat="1" applyFont="1" applyFill="1" applyBorder="1" applyAlignment="1" applyProtection="1">
      <alignment horizontal="center" vertical="center"/>
    </xf>
    <xf numFmtId="0" fontId="6" fillId="0" borderId="19" xfId="7" applyFont="1" applyBorder="1" applyAlignment="1" applyProtection="1">
      <alignment horizontal="center" vertical="center"/>
      <protection hidden="1"/>
    </xf>
    <xf numFmtId="10" fontId="16" fillId="3" borderId="61" xfId="7" applyNumberFormat="1" applyFont="1" applyFill="1" applyBorder="1" applyAlignment="1" applyProtection="1">
      <alignment horizontal="center" vertical="center"/>
    </xf>
    <xf numFmtId="10" fontId="15" fillId="0" borderId="63" xfId="7" applyNumberFormat="1" applyFont="1" applyFill="1" applyBorder="1" applyAlignment="1" applyProtection="1">
      <alignment horizontal="center" vertical="center"/>
    </xf>
    <xf numFmtId="10" fontId="16" fillId="3" borderId="75" xfId="7" applyNumberFormat="1" applyFont="1" applyFill="1" applyBorder="1" applyAlignment="1" applyProtection="1">
      <alignment horizontal="center" vertical="center"/>
    </xf>
    <xf numFmtId="10" fontId="16" fillId="3" borderId="64" xfId="7" applyNumberFormat="1" applyFont="1" applyFill="1" applyBorder="1" applyAlignment="1" applyProtection="1">
      <alignment horizontal="center" vertical="center"/>
    </xf>
    <xf numFmtId="0" fontId="6" fillId="0" borderId="11" xfId="7" applyFont="1" applyBorder="1" applyAlignment="1" applyProtection="1">
      <alignment horizontal="center" vertical="center"/>
      <protection hidden="1"/>
    </xf>
    <xf numFmtId="0" fontId="6" fillId="0" borderId="12" xfId="7" applyFont="1" applyBorder="1" applyAlignment="1" applyProtection="1">
      <alignment horizontal="center" vertical="center"/>
      <protection hidden="1"/>
    </xf>
    <xf numFmtId="0" fontId="6" fillId="0" borderId="76" xfId="7" applyFont="1" applyBorder="1" applyAlignment="1" applyProtection="1">
      <alignment horizontal="center" vertical="center"/>
      <protection hidden="1"/>
    </xf>
    <xf numFmtId="168" fontId="16" fillId="3" borderId="61" xfId="7" applyNumberFormat="1" applyFont="1" applyFill="1" applyBorder="1" applyAlignment="1" applyProtection="1">
      <alignment horizontal="center" vertical="center"/>
    </xf>
    <xf numFmtId="168" fontId="16" fillId="3" borderId="50" xfId="7" applyNumberFormat="1" applyFont="1" applyFill="1" applyBorder="1" applyAlignment="1" applyProtection="1">
      <alignment horizontal="center" vertical="center"/>
    </xf>
    <xf numFmtId="0" fontId="6" fillId="0" borderId="25" xfId="7" applyFont="1" applyBorder="1" applyAlignment="1">
      <alignment horizontal="center"/>
    </xf>
    <xf numFmtId="0" fontId="6" fillId="0" borderId="1" xfId="7" applyFont="1" applyBorder="1" applyAlignment="1">
      <alignment horizontal="center"/>
    </xf>
    <xf numFmtId="0" fontId="7" fillId="0" borderId="81" xfId="7" applyFont="1" applyBorder="1" applyAlignment="1">
      <alignment horizontal="center" vertical="center" wrapText="1"/>
    </xf>
    <xf numFmtId="0" fontId="7" fillId="0" borderId="82" xfId="7" applyFont="1" applyBorder="1" applyAlignment="1">
      <alignment horizontal="center" vertical="center" wrapText="1"/>
    </xf>
    <xf numFmtId="0" fontId="7" fillId="2" borderId="83" xfId="7" applyFont="1" applyFill="1" applyBorder="1" applyAlignment="1">
      <alignment horizontal="left"/>
    </xf>
    <xf numFmtId="0" fontId="7" fillId="2" borderId="79" xfId="7" applyFont="1" applyFill="1" applyBorder="1" applyAlignment="1">
      <alignment horizontal="left"/>
    </xf>
    <xf numFmtId="0" fontId="9" fillId="2" borderId="79" xfId="7" applyFont="1" applyFill="1" applyBorder="1" applyAlignment="1">
      <alignment horizontal="center" vertical="center"/>
    </xf>
    <xf numFmtId="0" fontId="9" fillId="2" borderId="79" xfId="7" applyFont="1" applyFill="1" applyBorder="1" applyAlignment="1">
      <alignment horizontal="center" vertical="center" wrapText="1"/>
    </xf>
    <xf numFmtId="0" fontId="9" fillId="2" borderId="84" xfId="7" applyFont="1" applyFill="1" applyBorder="1" applyAlignment="1">
      <alignment horizontal="center" vertical="center" wrapText="1"/>
    </xf>
    <xf numFmtId="0" fontId="10" fillId="0" borderId="85" xfId="7" applyFont="1" applyBorder="1" applyAlignment="1" applyProtection="1">
      <alignment horizontal="center" vertical="center" wrapText="1"/>
      <protection locked="0"/>
    </xf>
    <xf numFmtId="0" fontId="10" fillId="0" borderId="77" xfId="7" applyFont="1" applyBorder="1" applyAlignment="1" applyProtection="1">
      <alignment horizontal="center" vertical="center" wrapText="1"/>
      <protection locked="0"/>
    </xf>
    <xf numFmtId="0" fontId="10" fillId="0" borderId="78" xfId="7" applyFont="1" applyBorder="1" applyAlignment="1" applyProtection="1">
      <alignment horizontal="center" vertical="center" wrapText="1"/>
      <protection locked="0"/>
    </xf>
    <xf numFmtId="0" fontId="10" fillId="0" borderId="58" xfId="7" applyFont="1" applyBorder="1" applyAlignment="1" applyProtection="1">
      <alignment horizontal="center" vertical="center" wrapText="1"/>
      <protection locked="0"/>
    </xf>
    <xf numFmtId="0" fontId="10" fillId="0" borderId="49" xfId="7" applyFont="1" applyBorder="1" applyAlignment="1" applyProtection="1">
      <alignment horizontal="center" vertical="center" wrapText="1"/>
      <protection locked="0"/>
    </xf>
    <xf numFmtId="3" fontId="10" fillId="0" borderId="60" xfId="7" applyNumberFormat="1" applyFont="1" applyBorder="1" applyAlignment="1" applyProtection="1">
      <alignment horizontal="center" vertical="center" wrapText="1"/>
      <protection locked="0"/>
    </xf>
    <xf numFmtId="3" fontId="10" fillId="0" borderId="61" xfId="7" applyNumberFormat="1" applyFont="1" applyBorder="1" applyAlignment="1" applyProtection="1">
      <alignment horizontal="center" vertical="center" wrapText="1"/>
      <protection locked="0"/>
    </xf>
    <xf numFmtId="3" fontId="10" fillId="0" borderId="49" xfId="7" applyNumberFormat="1" applyFont="1" applyBorder="1" applyAlignment="1" applyProtection="1">
      <alignment horizontal="center" vertical="center" wrapText="1"/>
      <protection locked="0"/>
    </xf>
    <xf numFmtId="3" fontId="10" fillId="3" borderId="49" xfId="11" applyNumberFormat="1" applyFont="1" applyFill="1" applyBorder="1" applyAlignment="1" applyProtection="1">
      <alignment horizontal="center" vertical="center" wrapText="1"/>
      <protection locked="0"/>
    </xf>
    <xf numFmtId="3" fontId="10" fillId="3" borderId="50" xfId="11" applyNumberFormat="1" applyFont="1" applyFill="1" applyBorder="1" applyAlignment="1" applyProtection="1">
      <alignment horizontal="center" vertical="center" wrapText="1"/>
      <protection locked="0"/>
    </xf>
    <xf numFmtId="3" fontId="10" fillId="3" borderId="49" xfId="7" applyNumberFormat="1" applyFont="1" applyFill="1" applyBorder="1" applyAlignment="1" applyProtection="1">
      <alignment horizontal="center" vertical="center" wrapText="1"/>
      <protection locked="0"/>
    </xf>
    <xf numFmtId="3" fontId="10" fillId="3" borderId="50" xfId="7" applyNumberFormat="1" applyFont="1" applyFill="1" applyBorder="1" applyAlignment="1" applyProtection="1">
      <alignment horizontal="center" vertical="center" wrapText="1"/>
      <protection locked="0"/>
    </xf>
    <xf numFmtId="0" fontId="9" fillId="2" borderId="80" xfId="7" applyFont="1" applyFill="1" applyBorder="1" applyAlignment="1">
      <alignment horizontal="center" vertical="center"/>
    </xf>
    <xf numFmtId="0" fontId="6" fillId="0" borderId="86" xfId="7" applyFont="1" applyFill="1" applyBorder="1" applyAlignment="1">
      <alignment horizontal="left"/>
    </xf>
    <xf numFmtId="0" fontId="6" fillId="0" borderId="73" xfId="7" applyFont="1" applyFill="1" applyBorder="1" applyAlignment="1">
      <alignment horizontal="left"/>
    </xf>
    <xf numFmtId="3" fontId="10" fillId="0" borderId="87" xfId="7" applyNumberFormat="1" applyFont="1" applyFill="1" applyBorder="1" applyAlignment="1" applyProtection="1">
      <alignment horizontal="center" vertical="center" wrapText="1"/>
      <protection locked="0"/>
    </xf>
    <xf numFmtId="3" fontId="10" fillId="0" borderId="88" xfId="7" applyNumberFormat="1" applyFont="1" applyFill="1" applyBorder="1" applyAlignment="1" applyProtection="1">
      <alignment horizontal="center" vertical="center" wrapText="1"/>
      <protection locked="0"/>
    </xf>
    <xf numFmtId="3" fontId="10" fillId="0" borderId="73" xfId="7" applyNumberFormat="1" applyFont="1" applyFill="1" applyBorder="1" applyAlignment="1" applyProtection="1">
      <alignment horizontal="center" vertical="center" wrapText="1"/>
      <protection locked="0"/>
    </xf>
    <xf numFmtId="3" fontId="11" fillId="10" borderId="73" xfId="7" applyNumberFormat="1" applyFont="1" applyFill="1" applyBorder="1" applyAlignment="1" applyProtection="1">
      <alignment horizontal="center" vertical="center" wrapText="1"/>
      <protection locked="0"/>
    </xf>
    <xf numFmtId="3" fontId="11" fillId="10" borderId="67" xfId="7" applyNumberFormat="1" applyFont="1" applyFill="1" applyBorder="1" applyAlignment="1" applyProtection="1">
      <alignment horizontal="center" vertical="center" wrapText="1"/>
      <protection locked="0"/>
    </xf>
    <xf numFmtId="0" fontId="6" fillId="0" borderId="86" xfId="7" applyFont="1" applyFill="1" applyBorder="1" applyAlignment="1">
      <alignment horizontal="center"/>
    </xf>
    <xf numFmtId="0" fontId="6" fillId="0" borderId="73" xfId="7" applyFont="1" applyFill="1" applyBorder="1" applyAlignment="1">
      <alignment horizontal="center"/>
    </xf>
    <xf numFmtId="3" fontId="10" fillId="0" borderId="73" xfId="7" applyNumberFormat="1" applyFont="1" applyBorder="1" applyAlignment="1" applyProtection="1">
      <alignment horizontal="center" vertical="center" wrapText="1"/>
      <protection locked="0"/>
    </xf>
    <xf numFmtId="3" fontId="10" fillId="0" borderId="77" xfId="7" applyNumberFormat="1" applyFont="1" applyBorder="1" applyAlignment="1" applyProtection="1">
      <alignment horizontal="center" vertical="center" wrapText="1"/>
      <protection locked="0"/>
    </xf>
    <xf numFmtId="0" fontId="10" fillId="0" borderId="49" xfId="7" applyFont="1" applyFill="1" applyBorder="1" applyAlignment="1" applyProtection="1">
      <alignment horizontal="center" vertical="center" wrapText="1"/>
      <protection hidden="1"/>
    </xf>
    <xf numFmtId="1" fontId="9" fillId="2" borderId="79" xfId="7" applyNumberFormat="1" applyFont="1" applyFill="1" applyBorder="1" applyAlignment="1" applyProtection="1">
      <alignment horizontal="center" vertical="center" wrapText="1"/>
      <protection locked="0"/>
    </xf>
    <xf numFmtId="1" fontId="9" fillId="2" borderId="84" xfId="7" applyNumberFormat="1" applyFont="1" applyFill="1" applyBorder="1" applyAlignment="1" applyProtection="1">
      <alignment horizontal="center" vertical="center" wrapText="1"/>
      <protection locked="0"/>
    </xf>
    <xf numFmtId="0" fontId="10" fillId="0" borderId="86" xfId="7" applyFont="1" applyBorder="1" applyAlignment="1" applyProtection="1">
      <alignment horizontal="center" vertical="center" wrapText="1"/>
      <protection locked="0"/>
    </xf>
    <xf numFmtId="0" fontId="10" fillId="0" borderId="73" xfId="7" applyFont="1" applyBorder="1" applyAlignment="1" applyProtection="1">
      <alignment horizontal="center" vertical="center" wrapText="1"/>
      <protection locked="0"/>
    </xf>
    <xf numFmtId="0" fontId="10" fillId="0" borderId="73" xfId="7" applyFont="1" applyFill="1" applyBorder="1" applyAlignment="1" applyProtection="1">
      <alignment horizontal="center" vertical="center" wrapText="1"/>
      <protection hidden="1"/>
    </xf>
    <xf numFmtId="3" fontId="10" fillId="0" borderId="87" xfId="7" applyNumberFormat="1" applyFont="1" applyBorder="1" applyAlignment="1" applyProtection="1">
      <alignment horizontal="center" vertical="center" wrapText="1"/>
      <protection locked="0"/>
    </xf>
    <xf numFmtId="3" fontId="10" fillId="0" borderId="88" xfId="7" applyNumberFormat="1" applyFont="1" applyBorder="1" applyAlignment="1" applyProtection="1">
      <alignment horizontal="center" vertical="center" wrapText="1"/>
      <protection locked="0"/>
    </xf>
    <xf numFmtId="3" fontId="10" fillId="3" borderId="73" xfId="11" applyNumberFormat="1" applyFont="1" applyFill="1" applyBorder="1" applyAlignment="1" applyProtection="1">
      <alignment horizontal="center" vertical="center" wrapText="1"/>
      <protection locked="0"/>
    </xf>
    <xf numFmtId="3" fontId="10" fillId="3" borderId="67" xfId="11" applyNumberFormat="1" applyFont="1" applyFill="1" applyBorder="1" applyAlignment="1" applyProtection="1">
      <alignment horizontal="center" vertical="center" wrapText="1"/>
      <protection locked="0"/>
    </xf>
    <xf numFmtId="3" fontId="10" fillId="3" borderId="73" xfId="7" applyNumberFormat="1" applyFont="1" applyFill="1" applyBorder="1" applyAlignment="1" applyProtection="1">
      <alignment horizontal="center" vertical="center" wrapText="1"/>
      <protection locked="0"/>
    </xf>
    <xf numFmtId="3" fontId="10" fillId="3" borderId="67" xfId="7" applyNumberFormat="1" applyFont="1" applyFill="1" applyBorder="1" applyAlignment="1" applyProtection="1">
      <alignment horizontal="center" vertical="center" wrapText="1"/>
      <protection locked="0"/>
    </xf>
    <xf numFmtId="0" fontId="7" fillId="2" borderId="83" xfId="7" applyFont="1" applyFill="1" applyBorder="1" applyAlignment="1" applyProtection="1">
      <alignment horizontal="left" vertical="center" wrapText="1"/>
      <protection locked="0"/>
    </xf>
    <xf numFmtId="0" fontId="7" fillId="2" borderId="79" xfId="7" applyFont="1" applyFill="1" applyBorder="1" applyAlignment="1" applyProtection="1">
      <alignment horizontal="left" vertical="center" wrapText="1"/>
      <protection locked="0"/>
    </xf>
    <xf numFmtId="0" fontId="10" fillId="0" borderId="77" xfId="7" applyFont="1" applyFill="1" applyBorder="1" applyAlignment="1" applyProtection="1">
      <alignment horizontal="center" vertical="center" wrapText="1"/>
      <protection hidden="1"/>
    </xf>
    <xf numFmtId="3" fontId="10" fillId="0" borderId="89" xfId="7" applyNumberFormat="1" applyFont="1" applyBorder="1" applyAlignment="1" applyProtection="1">
      <alignment horizontal="center" vertical="center" wrapText="1"/>
      <protection locked="0"/>
    </xf>
    <xf numFmtId="3" fontId="10" fillId="0" borderId="91" xfId="7" applyNumberFormat="1" applyFont="1" applyBorder="1" applyAlignment="1" applyProtection="1">
      <alignment horizontal="center" vertical="center" wrapText="1"/>
      <protection locked="0"/>
    </xf>
    <xf numFmtId="3" fontId="10" fillId="3" borderId="77" xfId="11" applyNumberFormat="1" applyFont="1" applyFill="1" applyBorder="1" applyAlignment="1" applyProtection="1">
      <alignment horizontal="center" vertical="center" wrapText="1"/>
      <protection locked="0"/>
    </xf>
    <xf numFmtId="3" fontId="10" fillId="3" borderId="78" xfId="11" applyNumberFormat="1" applyFont="1" applyFill="1" applyBorder="1" applyAlignment="1" applyProtection="1">
      <alignment horizontal="center" vertical="center" wrapText="1"/>
      <protection locked="0"/>
    </xf>
    <xf numFmtId="3" fontId="10" fillId="3" borderId="77" xfId="7" applyNumberFormat="1" applyFont="1" applyFill="1" applyBorder="1" applyAlignment="1" applyProtection="1">
      <alignment horizontal="center" vertical="center" wrapText="1"/>
      <protection locked="0"/>
    </xf>
    <xf numFmtId="3" fontId="10" fillId="3" borderId="78" xfId="7" applyNumberFormat="1" applyFont="1" applyFill="1" applyBorder="1" applyAlignment="1" applyProtection="1">
      <alignment horizontal="center" vertical="center" wrapText="1"/>
      <protection locked="0"/>
    </xf>
    <xf numFmtId="17" fontId="10" fillId="0" borderId="49" xfId="7" applyNumberFormat="1" applyFont="1" applyFill="1" applyBorder="1" applyAlignment="1" applyProtection="1">
      <alignment horizontal="center" vertical="center" wrapText="1"/>
      <protection hidden="1"/>
    </xf>
    <xf numFmtId="0" fontId="7" fillId="2" borderId="5" xfId="7" applyFont="1" applyFill="1" applyBorder="1" applyAlignment="1">
      <alignment horizontal="center" vertical="center"/>
    </xf>
    <xf numFmtId="0" fontId="7" fillId="2" borderId="92" xfId="7" applyFont="1" applyFill="1" applyBorder="1" applyAlignment="1">
      <alignment horizontal="center" vertical="center"/>
    </xf>
    <xf numFmtId="0" fontId="7" fillId="2" borderId="4" xfId="7" applyFont="1" applyFill="1" applyBorder="1" applyAlignment="1">
      <alignment horizontal="center" vertical="center"/>
    </xf>
    <xf numFmtId="0" fontId="9" fillId="2" borderId="93" xfId="7" applyFont="1" applyFill="1" applyBorder="1" applyAlignment="1">
      <alignment horizontal="center" vertical="center"/>
    </xf>
    <xf numFmtId="0" fontId="9" fillId="2" borderId="94" xfId="7" applyFont="1" applyFill="1" applyBorder="1" applyAlignment="1">
      <alignment horizontal="center" vertical="center"/>
    </xf>
    <xf numFmtId="0" fontId="7" fillId="3" borderId="95" xfId="7" applyFont="1" applyFill="1" applyBorder="1" applyAlignment="1">
      <alignment horizontal="center"/>
    </xf>
    <xf numFmtId="0" fontId="7" fillId="3" borderId="96" xfId="7" applyFont="1" applyFill="1" applyBorder="1" applyAlignment="1">
      <alignment horizontal="center"/>
    </xf>
    <xf numFmtId="0" fontId="7" fillId="3" borderId="97" xfId="7" applyFont="1" applyFill="1" applyBorder="1" applyAlignment="1">
      <alignment horizontal="center"/>
    </xf>
    <xf numFmtId="0" fontId="7" fillId="2" borderId="86" xfId="7" applyFont="1" applyFill="1" applyBorder="1" applyAlignment="1" applyProtection="1">
      <alignment horizontal="left" vertical="center" wrapText="1"/>
      <protection locked="0"/>
    </xf>
    <xf numFmtId="0" fontId="7" fillId="2" borderId="73" xfId="7" applyFont="1" applyFill="1" applyBorder="1" applyAlignment="1" applyProtection="1">
      <alignment horizontal="left" vertical="center" wrapText="1"/>
      <protection locked="0"/>
    </xf>
    <xf numFmtId="4" fontId="10" fillId="3" borderId="49" xfId="11" applyNumberFormat="1" applyFont="1" applyFill="1" applyBorder="1" applyAlignment="1" applyProtection="1">
      <alignment horizontal="center" vertical="center" wrapText="1"/>
      <protection locked="0"/>
    </xf>
    <xf numFmtId="4" fontId="10" fillId="3" borderId="50" xfId="11" applyNumberFormat="1" applyFont="1" applyFill="1" applyBorder="1" applyAlignment="1" applyProtection="1">
      <alignment horizontal="center" vertical="center" wrapText="1"/>
      <protection locked="0"/>
    </xf>
    <xf numFmtId="0" fontId="6" fillId="0" borderId="58" xfId="7" applyFont="1" applyFill="1" applyBorder="1" applyAlignment="1">
      <alignment horizontal="center"/>
    </xf>
    <xf numFmtId="0" fontId="6" fillId="0" borderId="49" xfId="7" applyFont="1" applyFill="1" applyBorder="1" applyAlignment="1">
      <alignment horizontal="center"/>
    </xf>
    <xf numFmtId="0" fontId="6" fillId="0" borderId="65" xfId="7" applyFont="1" applyFill="1" applyBorder="1" applyAlignment="1">
      <alignment horizontal="center"/>
    </xf>
    <xf numFmtId="0" fontId="6" fillId="0" borderId="63" xfId="7" applyFont="1" applyFill="1" applyBorder="1" applyAlignment="1">
      <alignment horizontal="center"/>
    </xf>
    <xf numFmtId="3" fontId="10" fillId="3" borderId="63" xfId="7" applyNumberFormat="1" applyFont="1" applyFill="1" applyBorder="1" applyAlignment="1" applyProtection="1">
      <alignment horizontal="center" vertical="center" wrapText="1"/>
      <protection locked="0"/>
    </xf>
    <xf numFmtId="3" fontId="10" fillId="3" borderId="64" xfId="7" applyNumberFormat="1" applyFont="1" applyFill="1" applyBorder="1" applyAlignment="1" applyProtection="1">
      <alignment horizontal="center" vertical="center" wrapText="1"/>
      <protection locked="0"/>
    </xf>
    <xf numFmtId="0" fontId="7" fillId="2" borderId="58" xfId="7" applyFont="1" applyFill="1" applyBorder="1" applyAlignment="1" applyProtection="1">
      <alignment horizontal="left" vertical="center" wrapText="1"/>
      <protection locked="0"/>
    </xf>
    <xf numFmtId="0" fontId="7" fillId="2" borderId="49" xfId="7" applyFont="1" applyFill="1" applyBorder="1" applyAlignment="1" applyProtection="1">
      <alignment horizontal="left" vertical="center" wrapText="1"/>
      <protection locked="0"/>
    </xf>
    <xf numFmtId="0" fontId="7" fillId="2" borderId="50" xfId="7" applyFont="1" applyFill="1" applyBorder="1" applyAlignment="1" applyProtection="1">
      <alignment horizontal="left" vertical="center" wrapText="1"/>
      <protection locked="0"/>
    </xf>
    <xf numFmtId="0" fontId="6" fillId="0" borderId="48" xfId="7" applyFont="1" applyFill="1" applyBorder="1" applyAlignment="1">
      <alignment horizontal="center"/>
    </xf>
    <xf numFmtId="0" fontId="6" fillId="0" borderId="9" xfId="7" applyFont="1" applyFill="1" applyBorder="1" applyAlignment="1">
      <alignment horizontal="center"/>
    </xf>
    <xf numFmtId="0" fontId="6" fillId="0" borderId="61" xfId="7" applyFont="1" applyFill="1" applyBorder="1" applyAlignment="1">
      <alignment horizontal="center"/>
    </xf>
    <xf numFmtId="0" fontId="6" fillId="0" borderId="69" xfId="7" applyFont="1" applyFill="1" applyBorder="1" applyAlignment="1">
      <alignment horizontal="center"/>
    </xf>
    <xf numFmtId="0" fontId="6" fillId="0" borderId="8" xfId="7" applyFont="1" applyFill="1" applyBorder="1" applyAlignment="1">
      <alignment horizontal="center"/>
    </xf>
    <xf numFmtId="0" fontId="6" fillId="0" borderId="66" xfId="7" applyFont="1" applyFill="1" applyBorder="1" applyAlignment="1">
      <alignment horizontal="center"/>
    </xf>
    <xf numFmtId="0" fontId="6" fillId="0" borderId="60" xfId="11" applyFont="1" applyBorder="1" applyAlignment="1">
      <alignment horizontal="center"/>
    </xf>
    <xf numFmtId="0" fontId="6" fillId="0" borderId="100" xfId="11" applyFont="1" applyBorder="1" applyAlignment="1">
      <alignment horizontal="center"/>
    </xf>
    <xf numFmtId="1" fontId="9" fillId="2" borderId="98" xfId="7" applyNumberFormat="1" applyFont="1" applyFill="1" applyBorder="1" applyAlignment="1" applyProtection="1">
      <alignment horizontal="center" vertical="center" wrapText="1"/>
      <protection locked="0"/>
    </xf>
    <xf numFmtId="0" fontId="6" fillId="0" borderId="87" xfId="11" applyFont="1" applyBorder="1" applyAlignment="1">
      <alignment horizontal="center"/>
    </xf>
    <xf numFmtId="0" fontId="6" fillId="0" borderId="99" xfId="11" applyFont="1" applyBorder="1" applyAlignment="1">
      <alignment horizontal="center"/>
    </xf>
    <xf numFmtId="0" fontId="6" fillId="0" borderId="89" xfId="11" applyFont="1" applyBorder="1" applyAlignment="1">
      <alignment horizontal="center"/>
    </xf>
    <xf numFmtId="0" fontId="6" fillId="0" borderId="90" xfId="11" applyFont="1" applyBorder="1" applyAlignment="1">
      <alignment horizontal="center"/>
    </xf>
    <xf numFmtId="4" fontId="6" fillId="10" borderId="92" xfId="7" applyNumberFormat="1" applyFont="1" applyFill="1" applyBorder="1" applyAlignment="1">
      <alignment horizontal="center"/>
    </xf>
    <xf numFmtId="0" fontId="6" fillId="10" borderId="101" xfId="7" applyFont="1" applyFill="1" applyBorder="1" applyAlignment="1">
      <alignment horizontal="center"/>
    </xf>
    <xf numFmtId="0" fontId="6" fillId="0" borderId="0" xfId="7" applyFont="1" applyAlignment="1">
      <alignment horizontal="center"/>
    </xf>
    <xf numFmtId="0" fontId="6" fillId="0" borderId="62" xfId="7" applyFont="1" applyFill="1" applyBorder="1" applyAlignment="1">
      <alignment horizontal="center"/>
    </xf>
    <xf numFmtId="0" fontId="6" fillId="0" borderId="10" xfId="7" applyFont="1" applyFill="1" applyBorder="1" applyAlignment="1">
      <alignment horizontal="center"/>
    </xf>
    <xf numFmtId="0" fontId="6" fillId="0" borderId="71" xfId="7" applyFont="1" applyFill="1" applyBorder="1" applyAlignment="1">
      <alignment horizontal="center"/>
    </xf>
    <xf numFmtId="0" fontId="6" fillId="0" borderId="72" xfId="7" applyFont="1" applyFill="1" applyBorder="1" applyAlignment="1">
      <alignment horizontal="center"/>
    </xf>
    <xf numFmtId="0" fontId="6" fillId="0" borderId="77" xfId="7" applyFont="1" applyFill="1" applyBorder="1" applyAlignment="1">
      <alignment horizontal="center"/>
    </xf>
    <xf numFmtId="0" fontId="6" fillId="0" borderId="34" xfId="7" applyFont="1" applyBorder="1" applyAlignment="1">
      <alignment horizontal="center"/>
    </xf>
    <xf numFmtId="0" fontId="6" fillId="0" borderId="32" xfId="7" applyFont="1" applyBorder="1" applyAlignment="1">
      <alignment horizontal="center"/>
    </xf>
    <xf numFmtId="0" fontId="11" fillId="2" borderId="31" xfId="7" applyFont="1" applyFill="1" applyBorder="1" applyAlignment="1" applyProtection="1">
      <alignment horizontal="left" vertical="center"/>
      <protection hidden="1"/>
    </xf>
    <xf numFmtId="0" fontId="11" fillId="2" borderId="17" xfId="7" applyFont="1" applyFill="1" applyBorder="1" applyAlignment="1" applyProtection="1">
      <alignment horizontal="left" vertical="center"/>
      <protection hidden="1"/>
    </xf>
    <xf numFmtId="0" fontId="7" fillId="3" borderId="30" xfId="7" applyFont="1" applyFill="1" applyBorder="1" applyAlignment="1">
      <alignment horizontal="center"/>
    </xf>
    <xf numFmtId="0" fontId="7" fillId="3" borderId="13" xfId="7" applyFont="1" applyFill="1" applyBorder="1" applyAlignment="1">
      <alignment horizontal="center"/>
    </xf>
    <xf numFmtId="0" fontId="7" fillId="3" borderId="14" xfId="7" applyFont="1" applyFill="1" applyBorder="1" applyAlignment="1">
      <alignment horizontal="center"/>
    </xf>
    <xf numFmtId="0" fontId="7" fillId="2" borderId="21" xfId="7" applyFont="1" applyFill="1" applyBorder="1" applyAlignment="1" applyProtection="1">
      <alignment horizontal="center" vertical="center"/>
      <protection hidden="1"/>
    </xf>
    <xf numFmtId="0" fontId="7" fillId="2" borderId="15" xfId="7" applyFont="1" applyFill="1" applyBorder="1" applyAlignment="1" applyProtection="1">
      <alignment horizontal="center" vertical="center"/>
      <protection hidden="1"/>
    </xf>
    <xf numFmtId="0" fontId="6" fillId="2" borderId="21" xfId="7" applyFont="1" applyFill="1" applyBorder="1" applyAlignment="1" applyProtection="1">
      <alignment horizontal="center" vertical="center"/>
      <protection hidden="1"/>
    </xf>
    <xf numFmtId="0" fontId="6" fillId="2" borderId="15" xfId="7" applyFont="1" applyFill="1" applyBorder="1" applyAlignment="1" applyProtection="1">
      <alignment horizontal="center" vertical="center"/>
      <protection hidden="1"/>
    </xf>
    <xf numFmtId="0" fontId="9" fillId="2" borderId="15" xfId="7" applyFont="1" applyFill="1" applyBorder="1" applyAlignment="1">
      <alignment horizontal="center" vertical="center"/>
    </xf>
    <xf numFmtId="0" fontId="6" fillId="0" borderId="30" xfId="7" applyFont="1" applyBorder="1" applyAlignment="1">
      <alignment horizontal="center"/>
    </xf>
    <xf numFmtId="0" fontId="6" fillId="0" borderId="13" xfId="7" applyFont="1" applyBorder="1" applyAlignment="1">
      <alignment horizontal="center"/>
    </xf>
    <xf numFmtId="0" fontId="7" fillId="0" borderId="21" xfId="7" applyFont="1" applyBorder="1" applyAlignment="1">
      <alignment horizontal="center" vertical="center" wrapText="1"/>
    </xf>
    <xf numFmtId="0" fontId="7" fillId="0" borderId="15" xfId="7" applyFont="1" applyBorder="1" applyAlignment="1">
      <alignment horizontal="center" vertical="center" wrapText="1"/>
    </xf>
    <xf numFmtId="0" fontId="7" fillId="0" borderId="16" xfId="7" applyFont="1" applyBorder="1" applyAlignment="1">
      <alignment horizontal="center" vertical="center" wrapText="1"/>
    </xf>
    <xf numFmtId="0" fontId="7" fillId="3" borderId="21" xfId="7" applyFont="1" applyFill="1" applyBorder="1" applyAlignment="1">
      <alignment horizontal="center"/>
    </xf>
    <xf numFmtId="0" fontId="7" fillId="3" borderId="15" xfId="7" applyFont="1" applyFill="1" applyBorder="1" applyAlignment="1">
      <alignment horizontal="center"/>
    </xf>
    <xf numFmtId="0" fontId="7" fillId="3" borderId="16" xfId="7" applyFont="1" applyFill="1" applyBorder="1" applyAlignment="1">
      <alignment horizontal="center"/>
    </xf>
    <xf numFmtId="0" fontId="14" fillId="2" borderId="21" xfId="7" applyFont="1" applyFill="1" applyBorder="1" applyAlignment="1" applyProtection="1">
      <alignment horizontal="center" vertical="center"/>
      <protection hidden="1"/>
    </xf>
    <xf numFmtId="0" fontId="14" fillId="2" borderId="15" xfId="7" applyFont="1" applyFill="1" applyBorder="1" applyAlignment="1" applyProtection="1">
      <alignment horizontal="center" vertical="center"/>
      <protection hidden="1"/>
    </xf>
    <xf numFmtId="0" fontId="9" fillId="2" borderId="21" xfId="7" applyFont="1" applyFill="1" applyBorder="1" applyAlignment="1" applyProtection="1">
      <alignment horizontal="center" vertical="center"/>
      <protection hidden="1"/>
    </xf>
    <xf numFmtId="0" fontId="9" fillId="2" borderId="15" xfId="7" applyFont="1" applyFill="1" applyBorder="1" applyAlignment="1" applyProtection="1">
      <alignment horizontal="center" vertical="center"/>
      <protection hidden="1"/>
    </xf>
    <xf numFmtId="0" fontId="9" fillId="2" borderId="16" xfId="7" applyFont="1" applyFill="1" applyBorder="1" applyAlignment="1">
      <alignment horizontal="center" vertical="center"/>
    </xf>
    <xf numFmtId="0" fontId="10" fillId="0" borderId="21" xfId="7" applyFont="1" applyFill="1" applyBorder="1" applyAlignment="1" applyProtection="1">
      <alignment horizontal="left" vertical="center" wrapText="1"/>
      <protection hidden="1"/>
    </xf>
    <xf numFmtId="0" fontId="10" fillId="0" borderId="15" xfId="7" applyFont="1" applyFill="1" applyBorder="1" applyAlignment="1" applyProtection="1">
      <alignment horizontal="left" vertical="center" wrapText="1"/>
      <protection hidden="1"/>
    </xf>
    <xf numFmtId="0" fontId="10" fillId="0" borderId="21" xfId="7" applyFont="1" applyFill="1" applyBorder="1" applyAlignment="1" applyProtection="1">
      <alignment horizontal="left" vertical="center"/>
      <protection hidden="1"/>
    </xf>
    <xf numFmtId="0" fontId="10" fillId="0" borderId="15" xfId="7" applyFont="1" applyFill="1" applyBorder="1" applyAlignment="1" applyProtection="1">
      <alignment horizontal="left" vertical="center"/>
      <protection hidden="1"/>
    </xf>
    <xf numFmtId="0" fontId="11" fillId="2" borderId="21" xfId="7" applyFont="1" applyFill="1" applyBorder="1" applyAlignment="1" applyProtection="1">
      <alignment horizontal="left" vertical="center"/>
      <protection hidden="1"/>
    </xf>
    <xf numFmtId="0" fontId="11" fillId="2" borderId="15" xfId="7" applyFont="1" applyFill="1" applyBorder="1" applyAlignment="1" applyProtection="1">
      <alignment horizontal="left" vertical="center"/>
      <protection hidden="1"/>
    </xf>
    <xf numFmtId="0" fontId="7" fillId="2" borderId="21" xfId="7" applyFont="1" applyFill="1" applyBorder="1" applyAlignment="1">
      <alignment horizontal="center"/>
    </xf>
    <xf numFmtId="0" fontId="7" fillId="2" borderId="15" xfId="7" applyFont="1" applyFill="1" applyBorder="1" applyAlignment="1">
      <alignment horizontal="center"/>
    </xf>
    <xf numFmtId="168" fontId="9" fillId="3" borderId="15" xfId="7" applyNumberFormat="1" applyFont="1" applyFill="1" applyBorder="1" applyAlignment="1" applyProtection="1">
      <alignment horizontal="center" vertical="center"/>
      <protection locked="0"/>
    </xf>
    <xf numFmtId="168" fontId="9" fillId="3" borderId="16" xfId="7" applyNumberFormat="1" applyFont="1" applyFill="1" applyBorder="1" applyAlignment="1" applyProtection="1">
      <alignment horizontal="center" vertical="center"/>
      <protection locked="0"/>
    </xf>
    <xf numFmtId="168" fontId="9" fillId="0" borderId="7" xfId="7" applyNumberFormat="1" applyFont="1" applyFill="1" applyBorder="1" applyAlignment="1" applyProtection="1">
      <alignment horizontal="center" vertical="center"/>
      <protection locked="0"/>
    </xf>
    <xf numFmtId="168" fontId="9" fillId="0" borderId="102" xfId="7" applyNumberFormat="1" applyFont="1" applyFill="1" applyBorder="1" applyAlignment="1" applyProtection="1">
      <alignment horizontal="center" vertical="center"/>
      <protection locked="0"/>
    </xf>
    <xf numFmtId="168" fontId="9" fillId="0" borderId="15" xfId="7" applyNumberFormat="1" applyFont="1" applyFill="1" applyBorder="1" applyAlignment="1" applyProtection="1">
      <alignment horizontal="center" vertical="center"/>
      <protection locked="0"/>
    </xf>
    <xf numFmtId="168" fontId="9" fillId="0" borderId="16" xfId="7" applyNumberFormat="1" applyFont="1" applyFill="1" applyBorder="1" applyAlignment="1" applyProtection="1">
      <alignment horizontal="center" vertical="center"/>
      <protection locked="0"/>
    </xf>
    <xf numFmtId="0" fontId="10" fillId="0" borderId="31" xfId="7" applyFont="1" applyFill="1" applyBorder="1" applyAlignment="1" applyProtection="1">
      <alignment horizontal="left" vertical="center" wrapText="1"/>
      <protection hidden="1"/>
    </xf>
    <xf numFmtId="0" fontId="10" fillId="0" borderId="17" xfId="7" applyFont="1" applyFill="1" applyBorder="1" applyAlignment="1" applyProtection="1">
      <alignment horizontal="left" vertical="center" wrapText="1"/>
      <protection hidden="1"/>
    </xf>
    <xf numFmtId="168" fontId="9" fillId="0" borderId="3" xfId="7" applyNumberFormat="1" applyFont="1" applyFill="1" applyBorder="1" applyAlignment="1" applyProtection="1">
      <alignment horizontal="center" vertical="center"/>
      <protection locked="0"/>
    </xf>
    <xf numFmtId="168" fontId="9" fillId="0" borderId="101" xfId="7" applyNumberFormat="1" applyFont="1" applyFill="1" applyBorder="1" applyAlignment="1" applyProtection="1">
      <alignment horizontal="center" vertical="center"/>
      <protection locked="0"/>
    </xf>
    <xf numFmtId="168" fontId="9" fillId="0" borderId="17" xfId="7" applyNumberFormat="1" applyFont="1" applyFill="1" applyBorder="1" applyAlignment="1" applyProtection="1">
      <alignment horizontal="center" vertical="center"/>
      <protection locked="0"/>
    </xf>
    <xf numFmtId="168" fontId="9" fillId="0" borderId="18" xfId="7" applyNumberFormat="1" applyFont="1" applyFill="1" applyBorder="1" applyAlignment="1" applyProtection="1">
      <alignment horizontal="center" vertical="center"/>
      <protection locked="0"/>
    </xf>
    <xf numFmtId="0" fontId="11" fillId="0" borderId="21" xfId="7" applyFont="1" applyBorder="1" applyAlignment="1" applyProtection="1">
      <alignment horizontal="center" vertical="center"/>
      <protection hidden="1"/>
    </xf>
    <xf numFmtId="0" fontId="11" fillId="0" borderId="15" xfId="7" applyFont="1" applyBorder="1" applyAlignment="1" applyProtection="1">
      <alignment horizontal="center" vertical="center"/>
      <protection hidden="1"/>
    </xf>
    <xf numFmtId="10" fontId="15" fillId="0" borderId="15" xfId="7" applyNumberFormat="1" applyFont="1" applyFill="1" applyBorder="1" applyAlignment="1" applyProtection="1">
      <alignment horizontal="center" vertical="center"/>
    </xf>
    <xf numFmtId="168" fontId="9" fillId="3" borderId="17" xfId="7" applyNumberFormat="1" applyFont="1" applyFill="1" applyBorder="1" applyAlignment="1" applyProtection="1">
      <alignment horizontal="center" vertical="center"/>
      <protection locked="0"/>
    </xf>
    <xf numFmtId="168" fontId="9" fillId="3" borderId="18" xfId="7" applyNumberFormat="1" applyFont="1" applyFill="1" applyBorder="1" applyAlignment="1" applyProtection="1">
      <alignment horizontal="center" vertical="center"/>
      <protection locked="0"/>
    </xf>
    <xf numFmtId="0" fontId="7" fillId="0" borderId="30" xfId="7" applyFont="1" applyBorder="1" applyAlignment="1">
      <alignment horizontal="center" vertical="center" wrapText="1"/>
    </xf>
    <xf numFmtId="0" fontId="7" fillId="0" borderId="13" xfId="7" applyFont="1" applyBorder="1" applyAlignment="1">
      <alignment horizontal="center" vertical="center" wrapText="1"/>
    </xf>
    <xf numFmtId="0" fontId="7" fillId="0" borderId="14" xfId="7" applyFont="1" applyBorder="1" applyAlignment="1">
      <alignment horizontal="center" vertical="center" wrapText="1"/>
    </xf>
    <xf numFmtId="0" fontId="7" fillId="3" borderId="21" xfId="7" applyFont="1" applyFill="1" applyBorder="1" applyAlignment="1">
      <alignment horizontal="left"/>
    </xf>
    <xf numFmtId="0" fontId="7" fillId="3" borderId="15" xfId="7" applyFont="1" applyFill="1" applyBorder="1" applyAlignment="1">
      <alignment horizontal="left"/>
    </xf>
    <xf numFmtId="0" fontId="7" fillId="3" borderId="16" xfId="7" applyFont="1" applyFill="1" applyBorder="1" applyAlignment="1">
      <alignment horizontal="left"/>
    </xf>
    <xf numFmtId="10" fontId="16" fillId="3" borderId="15" xfId="7" applyNumberFormat="1" applyFont="1" applyFill="1" applyBorder="1" applyAlignment="1" applyProtection="1">
      <alignment horizontal="center" vertical="center"/>
    </xf>
    <xf numFmtId="10" fontId="16" fillId="3" borderId="16" xfId="7" applyNumberFormat="1" applyFont="1" applyFill="1" applyBorder="1" applyAlignment="1" applyProtection="1">
      <alignment horizontal="center" vertical="center"/>
    </xf>
    <xf numFmtId="0" fontId="17" fillId="0" borderId="21" xfId="7" applyFont="1" applyBorder="1" applyAlignment="1" applyProtection="1">
      <alignment horizontal="center" vertical="center"/>
      <protection hidden="1"/>
    </xf>
    <xf numFmtId="0" fontId="6" fillId="0" borderId="15" xfId="7" applyFont="1" applyBorder="1" applyAlignment="1" applyProtection="1">
      <alignment horizontal="center" vertical="center"/>
      <protection hidden="1"/>
    </xf>
    <xf numFmtId="0" fontId="6" fillId="0" borderId="21" xfId="7" applyFont="1" applyBorder="1" applyAlignment="1" applyProtection="1">
      <alignment horizontal="center" vertical="center"/>
      <protection hidden="1"/>
    </xf>
    <xf numFmtId="168" fontId="15" fillId="0" borderId="15" xfId="7" applyNumberFormat="1" applyFont="1" applyFill="1" applyBorder="1" applyAlignment="1" applyProtection="1">
      <alignment horizontal="center" vertical="center"/>
    </xf>
    <xf numFmtId="168" fontId="15" fillId="0" borderId="16" xfId="7" applyNumberFormat="1" applyFont="1" applyFill="1" applyBorder="1" applyAlignment="1" applyProtection="1">
      <alignment horizontal="center" vertical="center"/>
    </xf>
    <xf numFmtId="168" fontId="16" fillId="3" borderId="15" xfId="7" applyNumberFormat="1" applyFont="1" applyFill="1" applyBorder="1" applyAlignment="1" applyProtection="1">
      <alignment horizontal="center" vertical="center"/>
    </xf>
    <xf numFmtId="168" fontId="16" fillId="3" borderId="16" xfId="7" applyNumberFormat="1" applyFont="1" applyFill="1" applyBorder="1" applyAlignment="1" applyProtection="1">
      <alignment horizontal="center" vertical="center"/>
    </xf>
    <xf numFmtId="168" fontId="15" fillId="0" borderId="81" xfId="7" applyNumberFormat="1" applyFont="1" applyFill="1" applyBorder="1" applyAlignment="1" applyProtection="1">
      <alignment horizontal="center" vertical="center"/>
    </xf>
    <xf numFmtId="168" fontId="15" fillId="0" borderId="43" xfId="7" applyNumberFormat="1" applyFont="1" applyFill="1" applyBorder="1" applyAlignment="1" applyProtection="1">
      <alignment horizontal="center" vertical="center"/>
    </xf>
    <xf numFmtId="168" fontId="15" fillId="0" borderId="103" xfId="7" applyNumberFormat="1" applyFont="1" applyFill="1" applyBorder="1" applyAlignment="1" applyProtection="1">
      <alignment horizontal="center" vertical="center"/>
    </xf>
    <xf numFmtId="168" fontId="15" fillId="0" borderId="20" xfId="7" applyNumberFormat="1" applyFont="1" applyFill="1" applyBorder="1" applyAlignment="1" applyProtection="1">
      <alignment horizontal="center" vertical="center"/>
    </xf>
    <xf numFmtId="168" fontId="15" fillId="0" borderId="104" xfId="7" applyNumberFormat="1" applyFont="1" applyFill="1" applyBorder="1" applyAlignment="1" applyProtection="1">
      <alignment horizontal="center" vertical="center"/>
    </xf>
    <xf numFmtId="168" fontId="15" fillId="0" borderId="105" xfId="7" applyNumberFormat="1" applyFont="1" applyFill="1" applyBorder="1" applyAlignment="1" applyProtection="1">
      <alignment horizontal="center" vertical="center"/>
    </xf>
    <xf numFmtId="168" fontId="16" fillId="3" borderId="81" xfId="7" applyNumberFormat="1" applyFont="1" applyFill="1" applyBorder="1" applyAlignment="1" applyProtection="1">
      <alignment horizontal="center" vertical="center"/>
    </xf>
    <xf numFmtId="168" fontId="16" fillId="3" borderId="43" xfId="7" applyNumberFormat="1" applyFont="1" applyFill="1" applyBorder="1" applyAlignment="1" applyProtection="1">
      <alignment horizontal="center" vertical="center"/>
    </xf>
    <xf numFmtId="168" fontId="16" fillId="3" borderId="103" xfId="7" applyNumberFormat="1" applyFont="1" applyFill="1" applyBorder="1" applyAlignment="1" applyProtection="1">
      <alignment horizontal="center" vertical="center"/>
    </xf>
    <xf numFmtId="168" fontId="16" fillId="3" borderId="20" xfId="7" applyNumberFormat="1" applyFont="1" applyFill="1" applyBorder="1" applyAlignment="1" applyProtection="1">
      <alignment horizontal="center" vertical="center"/>
    </xf>
    <xf numFmtId="168" fontId="16" fillId="3" borderId="104" xfId="7" applyNumberFormat="1" applyFont="1" applyFill="1" applyBorder="1" applyAlignment="1" applyProtection="1">
      <alignment horizontal="center" vertical="center"/>
    </xf>
    <xf numFmtId="168" fontId="16" fillId="3" borderId="105" xfId="7" applyNumberFormat="1" applyFont="1" applyFill="1" applyBorder="1" applyAlignment="1" applyProtection="1">
      <alignment horizontal="center" vertical="center"/>
    </xf>
    <xf numFmtId="0" fontId="16" fillId="3" borderId="81" xfId="7" applyNumberFormat="1" applyFont="1" applyFill="1" applyBorder="1" applyAlignment="1" applyProtection="1">
      <alignment horizontal="center" vertical="center"/>
    </xf>
    <xf numFmtId="0" fontId="16" fillId="3" borderId="43" xfId="7" applyNumberFormat="1" applyFont="1" applyFill="1" applyBorder="1" applyAlignment="1" applyProtection="1">
      <alignment horizontal="center" vertical="center"/>
    </xf>
    <xf numFmtId="0" fontId="16" fillId="3" borderId="103" xfId="7" applyNumberFormat="1" applyFont="1" applyFill="1" applyBorder="1" applyAlignment="1" applyProtection="1">
      <alignment horizontal="center" vertical="center"/>
    </xf>
    <xf numFmtId="0" fontId="16" fillId="3" borderId="20" xfId="7" applyNumberFormat="1" applyFont="1" applyFill="1" applyBorder="1" applyAlignment="1" applyProtection="1">
      <alignment horizontal="center" vertical="center"/>
    </xf>
    <xf numFmtId="0" fontId="16" fillId="3" borderId="104" xfId="7" applyNumberFormat="1" applyFont="1" applyFill="1" applyBorder="1" applyAlignment="1" applyProtection="1">
      <alignment horizontal="center" vertical="center"/>
    </xf>
    <xf numFmtId="0" fontId="16" fillId="3" borderId="105" xfId="7" applyNumberFormat="1" applyFont="1" applyFill="1" applyBorder="1" applyAlignment="1" applyProtection="1">
      <alignment horizontal="center" vertical="center"/>
    </xf>
    <xf numFmtId="0" fontId="10" fillId="0" borderId="21" xfId="7" applyFont="1" applyBorder="1" applyAlignment="1" applyProtection="1">
      <alignment horizontal="center" vertical="center"/>
      <protection hidden="1"/>
    </xf>
    <xf numFmtId="0" fontId="5" fillId="0" borderId="0" xfId="7" applyAlignment="1"/>
    <xf numFmtId="10" fontId="15" fillId="0" borderId="17" xfId="7" applyNumberFormat="1" applyFont="1" applyFill="1" applyBorder="1" applyAlignment="1" applyProtection="1">
      <alignment horizontal="center" vertical="center"/>
    </xf>
    <xf numFmtId="10" fontId="16" fillId="3" borderId="17" xfId="7" applyNumberFormat="1" applyFont="1" applyFill="1" applyBorder="1" applyAlignment="1" applyProtection="1">
      <alignment horizontal="center" vertical="center"/>
    </xf>
    <xf numFmtId="0" fontId="6" fillId="0" borderId="31" xfId="7" applyFont="1" applyBorder="1" applyAlignment="1" applyProtection="1">
      <alignment horizontal="center" vertical="center"/>
      <protection hidden="1"/>
    </xf>
    <xf numFmtId="0" fontId="6" fillId="0" borderId="17" xfId="7" applyFont="1" applyBorder="1" applyAlignment="1" applyProtection="1">
      <alignment horizontal="center" vertical="center"/>
      <protection hidden="1"/>
    </xf>
    <xf numFmtId="10" fontId="16" fillId="3" borderId="81" xfId="7" applyNumberFormat="1" applyFont="1" applyFill="1" applyBorder="1" applyAlignment="1" applyProtection="1">
      <alignment horizontal="center" vertical="center"/>
    </xf>
    <xf numFmtId="10" fontId="16" fillId="3" borderId="82" xfId="7" applyNumberFormat="1" applyFont="1" applyFill="1" applyBorder="1" applyAlignment="1" applyProtection="1">
      <alignment horizontal="center" vertical="center"/>
    </xf>
    <xf numFmtId="10" fontId="16" fillId="3" borderId="103" xfId="7" applyNumberFormat="1" applyFont="1" applyFill="1" applyBorder="1" applyAlignment="1" applyProtection="1">
      <alignment horizontal="center" vertical="center"/>
    </xf>
    <xf numFmtId="10" fontId="16" fillId="3" borderId="106" xfId="7" applyNumberFormat="1" applyFont="1" applyFill="1" applyBorder="1" applyAlignment="1" applyProtection="1">
      <alignment horizontal="center" vertical="center"/>
    </xf>
    <xf numFmtId="10" fontId="16" fillId="3" borderId="104" xfId="7" applyNumberFormat="1" applyFont="1" applyFill="1" applyBorder="1" applyAlignment="1" applyProtection="1">
      <alignment horizontal="center" vertical="center"/>
    </xf>
    <xf numFmtId="10" fontId="16" fillId="3" borderId="107" xfId="7" applyNumberFormat="1" applyFont="1" applyFill="1" applyBorder="1" applyAlignment="1" applyProtection="1">
      <alignment horizontal="center" vertical="center"/>
    </xf>
    <xf numFmtId="0" fontId="24" fillId="0" borderId="52" xfId="0" applyFont="1" applyBorder="1" applyAlignment="1">
      <alignment horizontal="center" vertical="center"/>
    </xf>
    <xf numFmtId="0" fontId="24" fillId="0" borderId="108" xfId="0" applyFont="1" applyBorder="1" applyAlignment="1">
      <alignment horizontal="center" vertical="center"/>
    </xf>
    <xf numFmtId="0" fontId="0" fillId="0" borderId="13" xfId="0" applyBorder="1" applyAlignment="1">
      <alignment horizontal="center" vertical="center" wrapText="1"/>
    </xf>
    <xf numFmtId="0" fontId="0" fillId="0" borderId="15" xfId="0" applyBorder="1" applyAlignment="1">
      <alignment horizontal="center" vertical="center" wrapText="1"/>
    </xf>
    <xf numFmtId="0" fontId="0" fillId="0" borderId="17" xfId="0" applyBorder="1" applyAlignment="1">
      <alignment horizontal="center" vertical="center" wrapText="1"/>
    </xf>
    <xf numFmtId="0" fontId="0" fillId="0" borderId="30" xfId="0" applyBorder="1" applyAlignment="1">
      <alignment horizontal="center" vertical="center"/>
    </xf>
    <xf numFmtId="0" fontId="0" fillId="0" borderId="21" xfId="0" applyBorder="1" applyAlignment="1">
      <alignment horizontal="center" vertical="center"/>
    </xf>
    <xf numFmtId="0" fontId="0" fillId="0" borderId="31" xfId="0" applyBorder="1" applyAlignment="1">
      <alignment horizontal="center" vertical="center"/>
    </xf>
    <xf numFmtId="0" fontId="0" fillId="0" borderId="15" xfId="0" applyBorder="1" applyAlignment="1">
      <alignment vertical="center" wrapText="1"/>
    </xf>
    <xf numFmtId="0" fontId="0" fillId="0" borderId="15" xfId="0" applyBorder="1" applyAlignment="1">
      <alignment horizontal="left" vertical="center" wrapText="1"/>
    </xf>
    <xf numFmtId="0" fontId="0" fillId="0" borderId="13" xfId="0" applyBorder="1" applyAlignment="1">
      <alignment horizontal="left" vertical="center"/>
    </xf>
    <xf numFmtId="0" fontId="0" fillId="0" borderId="15" xfId="0" applyBorder="1" applyAlignment="1">
      <alignment horizontal="left" vertical="center"/>
    </xf>
    <xf numFmtId="0" fontId="0" fillId="0" borderId="17" xfId="0" applyBorder="1" applyAlignment="1">
      <alignment horizontal="left" vertical="center"/>
    </xf>
    <xf numFmtId="0" fontId="0" fillId="0" borderId="13" xfId="0" applyBorder="1" applyAlignment="1">
      <alignment vertical="center" wrapText="1"/>
    </xf>
    <xf numFmtId="0" fontId="0" fillId="0" borderId="15" xfId="0" applyBorder="1" applyAlignment="1">
      <alignment horizontal="center" vertical="center"/>
    </xf>
    <xf numFmtId="0" fontId="0" fillId="0" borderId="13" xfId="0" applyBorder="1" applyAlignment="1">
      <alignment horizontal="center" vertical="center"/>
    </xf>
    <xf numFmtId="0" fontId="0" fillId="0" borderId="17" xfId="0" applyBorder="1" applyAlignment="1">
      <alignment horizontal="center" vertical="center"/>
    </xf>
    <xf numFmtId="0" fontId="0" fillId="0" borderId="28" xfId="0" applyBorder="1" applyAlignment="1">
      <alignment horizontal="center" vertical="center"/>
    </xf>
    <xf numFmtId="0" fontId="0" fillId="0" borderId="38" xfId="0" applyBorder="1" applyAlignment="1">
      <alignment horizontal="center" vertical="center"/>
    </xf>
    <xf numFmtId="0" fontId="0" fillId="0" borderId="29" xfId="0" applyBorder="1" applyAlignment="1">
      <alignment horizontal="center" vertical="center" wrapText="1"/>
    </xf>
    <xf numFmtId="0" fontId="0" fillId="0" borderId="35" xfId="0" applyBorder="1" applyAlignment="1">
      <alignment horizontal="center" vertical="center" wrapText="1"/>
    </xf>
    <xf numFmtId="0" fontId="0" fillId="0" borderId="30" xfId="0" applyBorder="1" applyAlignment="1">
      <alignment horizontal="center" vertical="center" wrapText="1"/>
    </xf>
    <xf numFmtId="0" fontId="0" fillId="0" borderId="21" xfId="0" applyBorder="1" applyAlignment="1">
      <alignment horizontal="center" vertical="center" wrapText="1"/>
    </xf>
    <xf numFmtId="0" fontId="0" fillId="0" borderId="31" xfId="0" applyBorder="1" applyAlignment="1">
      <alignment horizontal="center" vertical="center" wrapText="1"/>
    </xf>
    <xf numFmtId="0" fontId="0" fillId="0" borderId="113" xfId="0" applyBorder="1" applyAlignment="1">
      <alignment horizontal="center" vertical="center"/>
    </xf>
    <xf numFmtId="0" fontId="0" fillId="0" borderId="110" xfId="0" applyBorder="1" applyAlignment="1">
      <alignment horizontal="center" vertical="center" wrapText="1"/>
    </xf>
    <xf numFmtId="0" fontId="0" fillId="0" borderId="17" xfId="0" applyBorder="1" applyAlignment="1">
      <alignment vertical="center" wrapText="1"/>
    </xf>
    <xf numFmtId="0" fontId="0" fillId="0" borderId="17" xfId="0" applyBorder="1" applyAlignment="1">
      <alignment horizontal="left" vertical="center" wrapText="1"/>
    </xf>
    <xf numFmtId="0" fontId="0" fillId="0" borderId="15" xfId="0" applyBorder="1" applyAlignment="1">
      <alignment horizontal="left" wrapText="1"/>
    </xf>
    <xf numFmtId="0" fontId="0" fillId="0" borderId="110" xfId="0" applyBorder="1" applyAlignment="1">
      <alignment horizontal="center" vertical="center"/>
    </xf>
    <xf numFmtId="0" fontId="0" fillId="0" borderId="110" xfId="0" applyBorder="1" applyAlignment="1">
      <alignment horizontal="left" vertical="center" wrapText="1"/>
    </xf>
    <xf numFmtId="0" fontId="0" fillId="0" borderId="15" xfId="0" applyBorder="1" applyAlignment="1">
      <alignment vertical="center"/>
    </xf>
    <xf numFmtId="0" fontId="10" fillId="0" borderId="25" xfId="8" applyFont="1" applyBorder="1" applyAlignment="1" applyProtection="1">
      <alignment vertical="center" wrapText="1"/>
      <protection locked="0"/>
    </xf>
    <xf numFmtId="0" fontId="10" fillId="0" borderId="1" xfId="8" applyFont="1" applyBorder="1" applyAlignment="1" applyProtection="1">
      <alignment vertical="center" wrapText="1"/>
      <protection locked="0"/>
    </xf>
    <xf numFmtId="0" fontId="10" fillId="0" borderId="2" xfId="8" applyFont="1" applyBorder="1" applyAlignment="1" applyProtection="1">
      <alignment vertical="center" wrapText="1"/>
      <protection locked="0"/>
    </xf>
    <xf numFmtId="0" fontId="10" fillId="0" borderId="25" xfId="8" applyFont="1" applyFill="1" applyBorder="1" applyAlignment="1" applyProtection="1">
      <alignment vertical="center" wrapText="1"/>
      <protection locked="0"/>
    </xf>
    <xf numFmtId="0" fontId="10" fillId="0" borderId="1" xfId="8" applyFont="1" applyFill="1" applyBorder="1" applyAlignment="1" applyProtection="1">
      <alignment vertical="center" wrapText="1"/>
      <protection locked="0"/>
    </xf>
    <xf numFmtId="0" fontId="10" fillId="0" borderId="2" xfId="8" applyFont="1" applyFill="1" applyBorder="1" applyAlignment="1" applyProtection="1">
      <alignment vertical="center" wrapText="1"/>
      <protection locked="0"/>
    </xf>
    <xf numFmtId="0" fontId="7" fillId="2" borderId="25" xfId="8" applyFont="1" applyFill="1" applyBorder="1" applyAlignment="1" applyProtection="1">
      <alignment horizontal="center" vertical="center" wrapText="1"/>
    </xf>
    <xf numFmtId="0" fontId="7" fillId="2" borderId="2" xfId="8" applyFont="1" applyFill="1" applyBorder="1" applyAlignment="1" applyProtection="1">
      <alignment horizontal="center" vertical="center" wrapText="1"/>
    </xf>
    <xf numFmtId="0" fontId="7" fillId="0" borderId="25" xfId="8" applyFont="1" applyBorder="1" applyAlignment="1" applyProtection="1">
      <alignment horizontal="center" vertical="center" wrapText="1"/>
      <protection locked="0"/>
    </xf>
    <xf numFmtId="0" fontId="6" fillId="0" borderId="1" xfId="8" applyBorder="1" applyAlignment="1" applyProtection="1">
      <alignment horizontal="center" vertical="center" wrapText="1"/>
      <protection locked="0"/>
    </xf>
    <xf numFmtId="0" fontId="6" fillId="0" borderId="2" xfId="8" applyBorder="1" applyAlignment="1" applyProtection="1">
      <alignment horizontal="center" vertical="center" wrapText="1"/>
      <protection locked="0"/>
    </xf>
    <xf numFmtId="0" fontId="9" fillId="0" borderId="15" xfId="8" applyFont="1" applyFill="1" applyBorder="1" applyAlignment="1" applyProtection="1">
      <alignment horizontal="center" vertical="center"/>
      <protection locked="0"/>
    </xf>
    <xf numFmtId="0" fontId="9" fillId="0" borderId="15" xfId="8" applyFont="1" applyBorder="1" applyAlignment="1" applyProtection="1">
      <alignment horizontal="center" vertical="center"/>
      <protection locked="0"/>
    </xf>
    <xf numFmtId="0" fontId="20" fillId="0" borderId="12" xfId="8" applyFont="1" applyBorder="1" applyAlignment="1" applyProtection="1">
      <alignment horizontal="center" vertical="center"/>
    </xf>
    <xf numFmtId="0" fontId="10" fillId="2" borderId="25" xfId="8" applyFont="1" applyFill="1" applyBorder="1" applyAlignment="1" applyProtection="1">
      <alignment horizontal="center" vertical="center"/>
    </xf>
    <xf numFmtId="0" fontId="10" fillId="2" borderId="1" xfId="8" applyFont="1" applyFill="1" applyBorder="1" applyAlignment="1" applyProtection="1">
      <alignment horizontal="center" vertical="center"/>
    </xf>
    <xf numFmtId="0" fontId="10" fillId="2" borderId="2" xfId="8" applyFont="1" applyFill="1" applyBorder="1" applyAlignment="1" applyProtection="1">
      <alignment horizontal="center" vertical="center"/>
    </xf>
    <xf numFmtId="0" fontId="10" fillId="0" borderId="25" xfId="8" applyFont="1" applyFill="1" applyBorder="1" applyAlignment="1" applyProtection="1">
      <alignment horizontal="center" vertical="center" wrapText="1"/>
    </xf>
    <xf numFmtId="0" fontId="10" fillId="0" borderId="1" xfId="8" applyFont="1" applyFill="1" applyBorder="1" applyAlignment="1" applyProtection="1">
      <alignment horizontal="center" vertical="center" wrapText="1"/>
    </xf>
    <xf numFmtId="0" fontId="10" fillId="0" borderId="2" xfId="8" applyFont="1" applyFill="1" applyBorder="1" applyAlignment="1" applyProtection="1">
      <alignment horizontal="center" vertical="center" wrapText="1"/>
    </xf>
    <xf numFmtId="0" fontId="11" fillId="13" borderId="109" xfId="8" applyFont="1" applyFill="1" applyBorder="1" applyAlignment="1" applyProtection="1">
      <alignment horizontal="center" vertical="center" wrapText="1"/>
    </xf>
    <xf numFmtId="0" fontId="10" fillId="12" borderId="25" xfId="8" applyFont="1" applyFill="1" applyBorder="1" applyAlignment="1" applyProtection="1">
      <alignment horizontal="center" vertical="center"/>
      <protection locked="0"/>
    </xf>
    <xf numFmtId="0" fontId="10" fillId="12" borderId="1" xfId="8" applyFont="1" applyFill="1" applyBorder="1" applyAlignment="1" applyProtection="1">
      <alignment horizontal="center" vertical="center"/>
      <protection locked="0"/>
    </xf>
    <xf numFmtId="0" fontId="10" fillId="12" borderId="2" xfId="8" applyFont="1" applyFill="1" applyBorder="1" applyAlignment="1" applyProtection="1">
      <alignment horizontal="center" vertical="center"/>
      <protection locked="0"/>
    </xf>
    <xf numFmtId="0" fontId="10" fillId="0" borderId="1" xfId="8" applyFont="1" applyFill="1" applyBorder="1" applyAlignment="1" applyProtection="1">
      <alignment horizontal="center" vertical="center"/>
    </xf>
    <xf numFmtId="0" fontId="10" fillId="0" borderId="2" xfId="8" applyFont="1" applyFill="1" applyBorder="1" applyAlignment="1" applyProtection="1">
      <alignment horizontal="center" vertical="center"/>
    </xf>
    <xf numFmtId="0" fontId="19" fillId="4" borderId="25" xfId="7" applyFont="1" applyFill="1" applyBorder="1" applyAlignment="1">
      <alignment horizontal="center" vertical="center" wrapText="1"/>
    </xf>
    <xf numFmtId="0" fontId="19" fillId="4" borderId="2" xfId="7" applyFont="1" applyFill="1" applyBorder="1" applyAlignment="1">
      <alignment horizontal="center" vertical="center" wrapText="1"/>
    </xf>
    <xf numFmtId="0" fontId="19" fillId="4" borderId="15" xfId="7" applyFont="1" applyFill="1" applyBorder="1" applyAlignment="1">
      <alignment horizontal="center" vertical="center" wrapText="1"/>
    </xf>
    <xf numFmtId="0" fontId="10" fillId="2" borderId="81" xfId="8" applyFont="1" applyFill="1" applyBorder="1" applyAlignment="1" applyProtection="1">
      <alignment horizontal="center" vertical="center"/>
    </xf>
    <xf numFmtId="0" fontId="10" fillId="2" borderId="42" xfId="8" applyFont="1" applyFill="1" applyBorder="1" applyAlignment="1" applyProtection="1">
      <alignment horizontal="center" vertical="center"/>
    </xf>
    <xf numFmtId="0" fontId="10" fillId="2" borderId="82" xfId="8" applyFont="1" applyFill="1" applyBorder="1" applyAlignment="1" applyProtection="1">
      <alignment horizontal="center" vertical="center"/>
    </xf>
    <xf numFmtId="0" fontId="10" fillId="2" borderId="104" xfId="8" applyFont="1" applyFill="1" applyBorder="1" applyAlignment="1" applyProtection="1">
      <alignment horizontal="center" vertical="center"/>
    </xf>
    <xf numFmtId="0" fontId="10" fillId="2" borderId="111" xfId="8" applyFont="1" applyFill="1" applyBorder="1" applyAlignment="1" applyProtection="1">
      <alignment horizontal="center" vertical="center"/>
    </xf>
    <xf numFmtId="0" fontId="10" fillId="2" borderId="107" xfId="8" applyFont="1" applyFill="1" applyBorder="1" applyAlignment="1" applyProtection="1">
      <alignment horizontal="center" vertical="center"/>
    </xf>
    <xf numFmtId="0" fontId="10" fillId="0" borderId="15" xfId="8" applyFont="1" applyFill="1" applyBorder="1" applyAlignment="1" applyProtection="1">
      <alignment horizontal="center" vertical="center" wrapText="1"/>
      <protection locked="0"/>
    </xf>
    <xf numFmtId="0" fontId="10" fillId="0" borderId="15" xfId="8" applyFont="1" applyFill="1" applyBorder="1" applyAlignment="1" applyProtection="1">
      <alignment horizontal="center" vertical="center"/>
      <protection locked="0"/>
    </xf>
    <xf numFmtId="0" fontId="11" fillId="13" borderId="81" xfId="8" applyFont="1" applyFill="1" applyBorder="1" applyAlignment="1" applyProtection="1">
      <alignment horizontal="center" vertical="center" wrapText="1"/>
    </xf>
    <xf numFmtId="0" fontId="11" fillId="13" borderId="42" xfId="8" applyFont="1" applyFill="1" applyBorder="1" applyAlignment="1" applyProtection="1">
      <alignment horizontal="center" vertical="center" wrapText="1"/>
    </xf>
    <xf numFmtId="0" fontId="19" fillId="13" borderId="42" xfId="7" applyFont="1" applyFill="1" applyBorder="1" applyAlignment="1">
      <alignment horizontal="center" vertical="center" wrapText="1"/>
    </xf>
    <xf numFmtId="0" fontId="19" fillId="13" borderId="82" xfId="7" applyFont="1" applyFill="1" applyBorder="1" applyAlignment="1">
      <alignment horizontal="center" vertical="center" wrapText="1"/>
    </xf>
    <xf numFmtId="0" fontId="19" fillId="13" borderId="104" xfId="7" applyFont="1" applyFill="1" applyBorder="1" applyAlignment="1">
      <alignment horizontal="center" vertical="center" wrapText="1"/>
    </xf>
    <xf numFmtId="0" fontId="19" fillId="13" borderId="111" xfId="7" applyFont="1" applyFill="1" applyBorder="1" applyAlignment="1">
      <alignment horizontal="center" vertical="center" wrapText="1"/>
    </xf>
    <xf numFmtId="0" fontId="19" fillId="13" borderId="107" xfId="7" applyFont="1" applyFill="1" applyBorder="1" applyAlignment="1">
      <alignment horizontal="center" vertical="center" wrapText="1"/>
    </xf>
    <xf numFmtId="0" fontId="10" fillId="12" borderId="81" xfId="8" applyFont="1" applyFill="1" applyBorder="1" applyAlignment="1" applyProtection="1">
      <alignment horizontal="center" vertical="center"/>
      <protection locked="0"/>
    </xf>
    <xf numFmtId="0" fontId="10" fillId="12" borderId="42" xfId="8" applyFont="1" applyFill="1" applyBorder="1" applyAlignment="1" applyProtection="1">
      <alignment horizontal="center" vertical="center"/>
      <protection locked="0"/>
    </xf>
    <xf numFmtId="0" fontId="10" fillId="12" borderId="82" xfId="8" applyFont="1" applyFill="1" applyBorder="1" applyAlignment="1" applyProtection="1">
      <alignment horizontal="center" vertical="center"/>
      <protection locked="0"/>
    </xf>
    <xf numFmtId="0" fontId="10" fillId="12" borderId="104" xfId="8" applyFont="1" applyFill="1" applyBorder="1" applyAlignment="1" applyProtection="1">
      <alignment horizontal="center" vertical="center"/>
      <protection locked="0"/>
    </xf>
    <xf numFmtId="0" fontId="10" fillId="12" borderId="111" xfId="8" applyFont="1" applyFill="1" applyBorder="1" applyAlignment="1" applyProtection="1">
      <alignment horizontal="center" vertical="center"/>
      <protection locked="0"/>
    </xf>
    <xf numFmtId="0" fontId="10" fillId="12" borderId="107" xfId="8" applyFont="1" applyFill="1" applyBorder="1" applyAlignment="1" applyProtection="1">
      <alignment horizontal="center" vertical="center"/>
      <protection locked="0"/>
    </xf>
    <xf numFmtId="0" fontId="10" fillId="0" borderId="42" xfId="8" applyFont="1" applyBorder="1" applyAlignment="1" applyProtection="1">
      <alignment horizontal="center" vertical="center" wrapText="1"/>
      <protection locked="0"/>
    </xf>
    <xf numFmtId="0" fontId="10" fillId="0" borderId="82" xfId="8" applyFont="1" applyBorder="1" applyAlignment="1" applyProtection="1">
      <alignment horizontal="center" vertical="center" wrapText="1"/>
      <protection locked="0"/>
    </xf>
    <xf numFmtId="0" fontId="10" fillId="0" borderId="111" xfId="8" applyFont="1" applyBorder="1" applyAlignment="1" applyProtection="1">
      <alignment horizontal="center" vertical="center" wrapText="1"/>
      <protection locked="0"/>
    </xf>
    <xf numFmtId="0" fontId="10" fillId="0" borderId="107" xfId="8" applyFont="1" applyBorder="1" applyAlignment="1" applyProtection="1">
      <alignment horizontal="center" vertical="center" wrapText="1"/>
      <protection locked="0"/>
    </xf>
    <xf numFmtId="0" fontId="3" fillId="4" borderId="15" xfId="7" applyFont="1" applyFill="1" applyBorder="1" applyAlignment="1">
      <alignment horizontal="center" vertical="center" wrapText="1"/>
    </xf>
    <xf numFmtId="0" fontId="5" fillId="4" borderId="25" xfId="7" applyFill="1" applyBorder="1" applyAlignment="1">
      <alignment horizontal="center" vertical="center" wrapText="1"/>
    </xf>
    <xf numFmtId="0" fontId="5" fillId="4" borderId="2" xfId="7" applyFill="1" applyBorder="1" applyAlignment="1">
      <alignment horizontal="center" vertical="center" wrapText="1"/>
    </xf>
    <xf numFmtId="0" fontId="5" fillId="4" borderId="15" xfId="7" applyFill="1" applyBorder="1" applyAlignment="1">
      <alignment horizontal="center" vertical="center" wrapText="1"/>
    </xf>
    <xf numFmtId="0" fontId="7" fillId="2" borderId="81" xfId="8" applyFont="1" applyFill="1" applyBorder="1" applyAlignment="1" applyProtection="1">
      <alignment horizontal="center" vertical="center" wrapText="1"/>
    </xf>
    <xf numFmtId="0" fontId="7" fillId="2" borderId="82" xfId="8" applyFont="1" applyFill="1" applyBorder="1" applyAlignment="1" applyProtection="1">
      <alignment horizontal="center" vertical="center" wrapText="1"/>
    </xf>
    <xf numFmtId="0" fontId="7" fillId="2" borderId="103" xfId="8" applyFont="1" applyFill="1" applyBorder="1" applyAlignment="1" applyProtection="1">
      <alignment horizontal="center" vertical="center" wrapText="1"/>
    </xf>
    <xf numFmtId="0" fontId="7" fillId="2" borderId="106" xfId="8" applyFont="1" applyFill="1" applyBorder="1" applyAlignment="1" applyProtection="1">
      <alignment horizontal="center" vertical="center" wrapText="1"/>
    </xf>
    <xf numFmtId="0" fontId="7" fillId="2" borderId="104" xfId="8" applyFont="1" applyFill="1" applyBorder="1" applyAlignment="1" applyProtection="1">
      <alignment horizontal="center" vertical="center" wrapText="1"/>
    </xf>
    <xf numFmtId="0" fontId="7" fillId="2" borderId="107" xfId="8" applyFont="1" applyFill="1" applyBorder="1" applyAlignment="1" applyProtection="1">
      <alignment horizontal="center" vertical="center" wrapText="1"/>
    </xf>
    <xf numFmtId="0" fontId="6" fillId="0" borderId="81" xfId="8" applyFont="1" applyBorder="1" applyAlignment="1" applyProtection="1">
      <alignment vertical="top" wrapText="1"/>
      <protection locked="0"/>
    </xf>
    <xf numFmtId="0" fontId="6" fillId="0" borderId="42" xfId="8" applyFont="1" applyBorder="1" applyAlignment="1" applyProtection="1">
      <alignment vertical="top" wrapText="1"/>
      <protection locked="0"/>
    </xf>
    <xf numFmtId="0" fontId="6" fillId="0" borderId="82" xfId="8" applyFont="1" applyBorder="1" applyAlignment="1" applyProtection="1">
      <alignment vertical="top" wrapText="1"/>
      <protection locked="0"/>
    </xf>
    <xf numFmtId="0" fontId="6" fillId="0" borderId="103" xfId="8" applyFont="1" applyBorder="1" applyAlignment="1" applyProtection="1">
      <alignment vertical="top" wrapText="1"/>
      <protection locked="0"/>
    </xf>
    <xf numFmtId="0" fontId="6" fillId="0" borderId="0" xfId="8" applyFont="1" applyBorder="1" applyAlignment="1" applyProtection="1">
      <alignment vertical="top" wrapText="1"/>
      <protection locked="0"/>
    </xf>
    <xf numFmtId="0" fontId="6" fillId="0" borderId="106" xfId="8" applyFont="1" applyBorder="1" applyAlignment="1" applyProtection="1">
      <alignment vertical="top" wrapText="1"/>
      <protection locked="0"/>
    </xf>
    <xf numFmtId="0" fontId="6" fillId="0" borderId="104" xfId="8" applyFont="1" applyBorder="1" applyAlignment="1" applyProtection="1">
      <alignment vertical="top" wrapText="1"/>
      <protection locked="0"/>
    </xf>
    <xf numFmtId="0" fontId="6" fillId="0" borderId="111" xfId="8" applyFont="1" applyBorder="1" applyAlignment="1" applyProtection="1">
      <alignment vertical="top" wrapText="1"/>
      <protection locked="0"/>
    </xf>
    <xf numFmtId="0" fontId="6" fillId="0" borderId="107" xfId="8" applyFont="1" applyBorder="1" applyAlignment="1" applyProtection="1">
      <alignment vertical="top" wrapText="1"/>
      <protection locked="0"/>
    </xf>
    <xf numFmtId="0" fontId="6" fillId="2" borderId="25" xfId="8" applyFont="1" applyFill="1" applyBorder="1" applyAlignment="1" applyProtection="1">
      <alignment horizontal="center" vertical="center"/>
    </xf>
    <xf numFmtId="0" fontId="6" fillId="2" borderId="1" xfId="8" applyFont="1" applyFill="1" applyBorder="1" applyAlignment="1" applyProtection="1">
      <alignment horizontal="center" vertical="center"/>
    </xf>
    <xf numFmtId="0" fontId="6" fillId="2" borderId="2" xfId="8" applyFont="1" applyFill="1" applyBorder="1" applyAlignment="1" applyProtection="1">
      <alignment horizontal="center" vertical="center"/>
    </xf>
    <xf numFmtId="0" fontId="34" fillId="3" borderId="25" xfId="8" applyFont="1" applyFill="1" applyBorder="1" applyAlignment="1" applyProtection="1">
      <alignment horizontal="center"/>
    </xf>
    <xf numFmtId="0" fontId="34" fillId="3" borderId="1" xfId="8" applyFont="1" applyFill="1" applyBorder="1" applyAlignment="1" applyProtection="1">
      <alignment horizontal="center"/>
    </xf>
    <xf numFmtId="0" fontId="33" fillId="0" borderId="1" xfId="0" applyFont="1" applyBorder="1" applyAlignment="1"/>
    <xf numFmtId="0" fontId="33" fillId="0" borderId="2" xfId="0" applyFont="1" applyBorder="1" applyAlignment="1"/>
    <xf numFmtId="0" fontId="10" fillId="0" borderId="15" xfId="8" applyFont="1" applyBorder="1" applyAlignment="1" applyProtection="1">
      <alignment vertical="center" wrapText="1"/>
      <protection locked="0"/>
    </xf>
    <xf numFmtId="0" fontId="9" fillId="0" borderId="25" xfId="8" applyFont="1" applyFill="1" applyBorder="1" applyAlignment="1" applyProtection="1">
      <alignment horizontal="left" vertical="center" wrapText="1"/>
      <protection locked="0"/>
    </xf>
    <xf numFmtId="0" fontId="9" fillId="0" borderId="1" xfId="8" applyFont="1" applyFill="1" applyBorder="1" applyAlignment="1" applyProtection="1">
      <alignment horizontal="left" vertical="center" wrapText="1"/>
      <protection locked="0"/>
    </xf>
    <xf numFmtId="0" fontId="9" fillId="0" borderId="2" xfId="8" applyFont="1" applyFill="1" applyBorder="1" applyAlignment="1" applyProtection="1">
      <alignment horizontal="left" vertical="center" wrapText="1"/>
      <protection locked="0"/>
    </xf>
    <xf numFmtId="9" fontId="9" fillId="0" borderId="15" xfId="8" applyNumberFormat="1" applyFont="1" applyBorder="1" applyAlignment="1" applyProtection="1">
      <alignment horizontal="center" vertical="center"/>
      <protection locked="0"/>
    </xf>
    <xf numFmtId="0" fontId="9" fillId="0" borderId="15" xfId="8" applyFont="1" applyBorder="1" applyAlignment="1" applyProtection="1">
      <alignment horizontal="center" vertical="center" wrapText="1"/>
      <protection locked="0"/>
    </xf>
    <xf numFmtId="0" fontId="7" fillId="11" borderId="25" xfId="8" applyFont="1" applyFill="1" applyBorder="1" applyAlignment="1" applyProtection="1">
      <alignment horizontal="center" vertical="center"/>
      <protection locked="0"/>
    </xf>
    <xf numFmtId="0" fontId="7" fillId="11" borderId="1" xfId="8" applyFont="1" applyFill="1" applyBorder="1" applyAlignment="1" applyProtection="1">
      <alignment horizontal="center" vertical="center"/>
      <protection locked="0"/>
    </xf>
    <xf numFmtId="0" fontId="7" fillId="11" borderId="2" xfId="8" applyFont="1" applyFill="1" applyBorder="1" applyAlignment="1" applyProtection="1">
      <alignment horizontal="center" vertical="center"/>
      <protection locked="0"/>
    </xf>
    <xf numFmtId="0" fontId="6" fillId="2" borderId="15" xfId="8" applyFont="1" applyFill="1" applyBorder="1" applyAlignment="1" applyProtection="1">
      <alignment horizontal="center" vertical="center" wrapText="1"/>
    </xf>
    <xf numFmtId="0" fontId="6" fillId="2" borderId="15" xfId="8" applyFont="1" applyFill="1" applyBorder="1" applyAlignment="1" applyProtection="1">
      <alignment horizontal="center" vertical="center"/>
    </xf>
    <xf numFmtId="0" fontId="9" fillId="0" borderId="25" xfId="8" applyFont="1" applyFill="1" applyBorder="1" applyAlignment="1" applyProtection="1">
      <alignment horizontal="center" vertical="center"/>
      <protection locked="0"/>
    </xf>
    <xf numFmtId="0" fontId="9" fillId="0" borderId="2" xfId="8" applyFont="1" applyFill="1" applyBorder="1" applyAlignment="1" applyProtection="1">
      <alignment horizontal="center" vertical="center"/>
      <protection locked="0"/>
    </xf>
    <xf numFmtId="0" fontId="9" fillId="0" borderId="25" xfId="8" applyFont="1" applyBorder="1" applyAlignment="1" applyProtection="1">
      <alignment horizontal="center" vertical="center"/>
      <protection locked="0"/>
    </xf>
    <xf numFmtId="0" fontId="9" fillId="0" borderId="2" xfId="8" applyFont="1" applyBorder="1" applyAlignment="1" applyProtection="1">
      <alignment horizontal="center" vertical="center"/>
      <protection locked="0"/>
    </xf>
    <xf numFmtId="0" fontId="9" fillId="0" borderId="25" xfId="8" applyFont="1" applyBorder="1" applyAlignment="1" applyProtection="1">
      <alignment horizontal="center" vertical="center" wrapText="1"/>
      <protection locked="0"/>
    </xf>
    <xf numFmtId="0" fontId="9" fillId="0" borderId="2" xfId="8" applyFont="1" applyBorder="1" applyAlignment="1" applyProtection="1">
      <alignment horizontal="center" vertical="center" wrapText="1"/>
      <protection locked="0"/>
    </xf>
    <xf numFmtId="0" fontId="9" fillId="14" borderId="25" xfId="8" applyFont="1" applyFill="1" applyBorder="1" applyAlignment="1" applyProtection="1">
      <alignment horizontal="left" vertical="center" wrapText="1"/>
      <protection locked="0"/>
    </xf>
    <xf numFmtId="0" fontId="9" fillId="14" borderId="1" xfId="8" applyFont="1" applyFill="1" applyBorder="1" applyAlignment="1" applyProtection="1">
      <alignment horizontal="left" vertical="center" wrapText="1"/>
      <protection locked="0"/>
    </xf>
    <xf numFmtId="0" fontId="9" fillId="14" borderId="2" xfId="8" applyFont="1" applyFill="1" applyBorder="1" applyAlignment="1" applyProtection="1">
      <alignment horizontal="left" vertical="center" wrapText="1"/>
      <protection locked="0"/>
    </xf>
    <xf numFmtId="16" fontId="9" fillId="0" borderId="15" xfId="8" applyNumberFormat="1" applyFont="1" applyBorder="1" applyAlignment="1" applyProtection="1">
      <alignment horizontal="center" vertical="center"/>
      <protection locked="0"/>
    </xf>
    <xf numFmtId="16" fontId="9" fillId="0" borderId="15" xfId="8" applyNumberFormat="1" applyFont="1" applyFill="1" applyBorder="1" applyAlignment="1" applyProtection="1">
      <alignment horizontal="center" vertical="center"/>
      <protection locked="0"/>
    </xf>
    <xf numFmtId="168" fontId="9" fillId="0" borderId="25" xfId="8" applyNumberFormat="1" applyFont="1" applyBorder="1" applyAlignment="1" applyProtection="1">
      <alignment horizontal="center" vertical="center"/>
      <protection locked="0"/>
    </xf>
    <xf numFmtId="168" fontId="9" fillId="0" borderId="2" xfId="8" applyNumberFormat="1" applyFont="1" applyBorder="1" applyAlignment="1" applyProtection="1">
      <alignment horizontal="center" vertical="center"/>
      <protection locked="0"/>
    </xf>
    <xf numFmtId="168" fontId="9" fillId="0" borderId="15" xfId="8" applyNumberFormat="1" applyFont="1" applyBorder="1" applyAlignment="1" applyProtection="1">
      <alignment horizontal="center" vertical="center"/>
      <protection locked="0"/>
    </xf>
    <xf numFmtId="0" fontId="9" fillId="0" borderId="25" xfId="8" applyFont="1" applyBorder="1" applyAlignment="1" applyProtection="1">
      <alignment vertical="center"/>
      <protection locked="0"/>
    </xf>
    <xf numFmtId="0" fontId="9" fillId="0" borderId="1" xfId="8" applyFont="1" applyBorder="1" applyAlignment="1" applyProtection="1">
      <alignment vertical="center"/>
      <protection locked="0"/>
    </xf>
    <xf numFmtId="0" fontId="9" fillId="0" borderId="2" xfId="8" applyFont="1" applyBorder="1" applyAlignment="1" applyProtection="1">
      <alignment vertical="center"/>
      <protection locked="0"/>
    </xf>
    <xf numFmtId="9" fontId="9" fillId="0" borderId="15" xfId="8" applyNumberFormat="1" applyFont="1" applyFill="1" applyBorder="1" applyAlignment="1" applyProtection="1">
      <alignment horizontal="center" vertical="center"/>
      <protection locked="0"/>
    </xf>
    <xf numFmtId="0" fontId="6" fillId="0" borderId="81" xfId="8" applyBorder="1" applyAlignment="1" applyProtection="1">
      <alignment horizontal="center" vertical="center"/>
    </xf>
    <xf numFmtId="0" fontId="6" fillId="0" borderId="82" xfId="8" applyBorder="1" applyAlignment="1" applyProtection="1">
      <alignment horizontal="center" vertical="center"/>
    </xf>
    <xf numFmtId="0" fontId="6" fillId="0" borderId="37" xfId="8" applyBorder="1" applyAlignment="1" applyProtection="1">
      <alignment horizontal="center" vertical="center"/>
    </xf>
    <xf numFmtId="0" fontId="6" fillId="0" borderId="36" xfId="8" applyBorder="1" applyAlignment="1" applyProtection="1">
      <alignment horizontal="center" vertical="center"/>
    </xf>
    <xf numFmtId="0" fontId="6" fillId="3" borderId="25" xfId="8" applyFill="1" applyBorder="1" applyAlignment="1" applyProtection="1">
      <alignment horizontal="center" vertical="center"/>
    </xf>
    <xf numFmtId="0" fontId="6" fillId="3" borderId="1" xfId="8" applyFill="1" applyBorder="1" applyAlignment="1" applyProtection="1">
      <alignment horizontal="center" vertical="center"/>
    </xf>
    <xf numFmtId="0" fontId="6" fillId="3" borderId="2" xfId="8" applyFill="1" applyBorder="1" applyAlignment="1" applyProtection="1">
      <alignment horizontal="center" vertical="center"/>
    </xf>
    <xf numFmtId="0" fontId="6" fillId="2" borderId="15" xfId="8" applyFill="1" applyBorder="1" applyAlignment="1" applyProtection="1">
      <alignment horizontal="center" vertical="center"/>
    </xf>
    <xf numFmtId="0" fontId="5" fillId="3" borderId="25" xfId="7" applyFill="1" applyBorder="1" applyAlignment="1" applyProtection="1">
      <alignment horizontal="center" vertical="center"/>
    </xf>
    <xf numFmtId="0" fontId="5" fillId="3" borderId="1" xfId="7" applyFill="1" applyBorder="1" applyAlignment="1" applyProtection="1">
      <alignment horizontal="center" vertical="center"/>
    </xf>
    <xf numFmtId="0" fontId="5" fillId="3" borderId="2" xfId="7" applyFill="1" applyBorder="1" applyAlignment="1" applyProtection="1">
      <alignment horizontal="center" vertical="center"/>
    </xf>
    <xf numFmtId="0" fontId="5" fillId="2" borderId="25" xfId="7" applyFill="1" applyBorder="1" applyAlignment="1" applyProtection="1">
      <alignment horizontal="center" vertical="center" wrapText="1"/>
    </xf>
    <xf numFmtId="0" fontId="5" fillId="2" borderId="1" xfId="7" applyFill="1" applyBorder="1" applyAlignment="1" applyProtection="1">
      <alignment horizontal="center" vertical="center" wrapText="1"/>
    </xf>
    <xf numFmtId="0" fontId="5" fillId="2" borderId="2" xfId="7" applyFill="1" applyBorder="1" applyAlignment="1" applyProtection="1">
      <alignment horizontal="center" vertical="center" wrapText="1"/>
    </xf>
    <xf numFmtId="0" fontId="5" fillId="11" borderId="15" xfId="7" applyFill="1" applyBorder="1" applyAlignment="1" applyProtection="1">
      <alignment horizontal="center" vertical="center" wrapText="1"/>
    </xf>
    <xf numFmtId="0" fontId="5" fillId="4" borderId="15" xfId="7" applyFill="1" applyBorder="1" applyAlignment="1" applyProtection="1">
      <alignment horizontal="center" vertical="center" wrapText="1"/>
    </xf>
    <xf numFmtId="0" fontId="5" fillId="4" borderId="15" xfId="7" applyFill="1" applyBorder="1" applyAlignment="1" applyProtection="1">
      <alignment horizontal="center" vertical="center"/>
      <protection locked="0"/>
    </xf>
    <xf numFmtId="0" fontId="5" fillId="0" borderId="25" xfId="7" applyBorder="1" applyAlignment="1" applyProtection="1">
      <alignment horizontal="center" vertical="center"/>
      <protection locked="0"/>
    </xf>
    <xf numFmtId="0" fontId="5" fillId="0" borderId="1" xfId="7" applyBorder="1" applyAlignment="1" applyProtection="1">
      <alignment horizontal="center" vertical="center"/>
      <protection locked="0"/>
    </xf>
    <xf numFmtId="0" fontId="5" fillId="0" borderId="2" xfId="7" applyBorder="1" applyAlignment="1" applyProtection="1">
      <alignment horizontal="center" vertical="center"/>
      <protection locked="0"/>
    </xf>
    <xf numFmtId="0" fontId="5" fillId="2" borderId="25" xfId="7" applyFill="1" applyBorder="1" applyAlignment="1" applyProtection="1">
      <alignment horizontal="center" vertical="center"/>
      <protection locked="0"/>
    </xf>
    <xf numFmtId="0" fontId="5" fillId="2" borderId="2" xfId="7" applyFill="1" applyBorder="1" applyAlignment="1" applyProtection="1">
      <alignment horizontal="center" vertical="center"/>
      <protection locked="0"/>
    </xf>
    <xf numFmtId="0" fontId="5" fillId="11" borderId="15" xfId="7" applyFill="1" applyBorder="1" applyAlignment="1" applyProtection="1">
      <alignment horizontal="center" vertical="center"/>
      <protection locked="0"/>
    </xf>
    <xf numFmtId="0" fontId="3" fillId="0" borderId="25" xfId="7" applyFont="1" applyBorder="1" applyAlignment="1" applyProtection="1">
      <alignment horizontal="center" vertical="center"/>
      <protection locked="0"/>
    </xf>
    <xf numFmtId="0" fontId="7" fillId="4" borderId="1" xfId="7" applyFont="1" applyFill="1" applyBorder="1" applyAlignment="1" applyProtection="1">
      <alignment horizontal="center" vertical="center"/>
    </xf>
    <xf numFmtId="0" fontId="7" fillId="4" borderId="2" xfId="7" applyFont="1" applyFill="1" applyBorder="1" applyAlignment="1" applyProtection="1">
      <alignment horizontal="center" vertical="center"/>
    </xf>
    <xf numFmtId="0" fontId="5" fillId="4" borderId="15" xfId="7" applyFill="1" applyBorder="1" applyAlignment="1" applyProtection="1">
      <alignment horizontal="center" vertical="center"/>
    </xf>
    <xf numFmtId="0" fontId="5" fillId="2" borderId="25" xfId="7" applyFill="1" applyBorder="1" applyAlignment="1" applyProtection="1">
      <alignment horizontal="center" vertical="center"/>
    </xf>
    <xf numFmtId="0" fontId="5" fillId="2" borderId="1" xfId="7" applyFill="1" applyBorder="1" applyAlignment="1" applyProtection="1">
      <alignment horizontal="center" vertical="center"/>
    </xf>
    <xf numFmtId="0" fontId="5" fillId="2" borderId="2" xfId="7" applyFill="1" applyBorder="1" applyAlignment="1" applyProtection="1">
      <alignment horizontal="center" vertical="center"/>
    </xf>
    <xf numFmtId="0" fontId="5" fillId="4" borderId="25" xfId="7" applyFill="1" applyBorder="1" applyAlignment="1" applyProtection="1">
      <alignment horizontal="center" vertical="center"/>
    </xf>
    <xf numFmtId="0" fontId="5" fillId="4" borderId="2" xfId="7" applyFill="1" applyBorder="1" applyAlignment="1" applyProtection="1">
      <alignment horizontal="center" vertical="center"/>
    </xf>
    <xf numFmtId="0" fontId="5" fillId="4" borderId="1" xfId="7" applyFill="1" applyBorder="1" applyAlignment="1" applyProtection="1">
      <alignment horizontal="center" vertical="center"/>
    </xf>
    <xf numFmtId="0" fontId="5" fillId="0" borderId="81" xfId="7" applyBorder="1" applyAlignment="1" applyProtection="1">
      <alignment horizontal="center" vertical="center"/>
      <protection locked="0"/>
    </xf>
    <xf numFmtId="0" fontId="5" fillId="0" borderId="42" xfId="7" applyBorder="1" applyAlignment="1" applyProtection="1">
      <alignment horizontal="center" vertical="center"/>
      <protection locked="0"/>
    </xf>
    <xf numFmtId="0" fontId="5" fillId="0" borderId="82" xfId="7" applyBorder="1" applyAlignment="1" applyProtection="1">
      <alignment horizontal="center" vertical="center"/>
      <protection locked="0"/>
    </xf>
    <xf numFmtId="0" fontId="5" fillId="0" borderId="104" xfId="7" applyBorder="1" applyAlignment="1" applyProtection="1">
      <alignment horizontal="center" vertical="center"/>
      <protection locked="0"/>
    </xf>
    <xf numFmtId="0" fontId="5" fillId="0" borderId="111" xfId="7" applyBorder="1" applyAlignment="1" applyProtection="1">
      <alignment horizontal="center" vertical="center"/>
      <protection locked="0"/>
    </xf>
    <xf numFmtId="0" fontId="5" fillId="0" borderId="107" xfId="7" applyBorder="1" applyAlignment="1" applyProtection="1">
      <alignment horizontal="center" vertical="center"/>
      <protection locked="0"/>
    </xf>
    <xf numFmtId="0" fontId="5" fillId="4" borderId="81" xfId="7" applyFill="1" applyBorder="1" applyAlignment="1" applyProtection="1">
      <alignment horizontal="center" vertical="center"/>
      <protection locked="0"/>
    </xf>
    <xf numFmtId="0" fontId="5" fillId="4" borderId="82" xfId="7" applyFill="1" applyBorder="1" applyAlignment="1" applyProtection="1">
      <alignment horizontal="center" vertical="center"/>
      <protection locked="0"/>
    </xf>
    <xf numFmtId="0" fontId="5" fillId="4" borderId="104" xfId="7" applyFill="1" applyBorder="1" applyAlignment="1" applyProtection="1">
      <alignment horizontal="center" vertical="center"/>
      <protection locked="0"/>
    </xf>
    <xf numFmtId="0" fontId="5" fillId="4" borderId="107" xfId="7" applyFill="1" applyBorder="1" applyAlignment="1" applyProtection="1">
      <alignment horizontal="center" vertical="center"/>
      <protection locked="0"/>
    </xf>
    <xf numFmtId="0" fontId="3" fillId="0" borderId="81" xfId="7" applyFont="1" applyBorder="1" applyAlignment="1" applyProtection="1">
      <alignment horizontal="center" vertical="center"/>
      <protection locked="0"/>
    </xf>
    <xf numFmtId="0" fontId="12" fillId="0" borderId="15" xfId="8" applyFont="1" applyBorder="1" applyAlignment="1" applyProtection="1">
      <alignment horizontal="center" vertical="center"/>
      <protection locked="0"/>
    </xf>
    <xf numFmtId="0" fontId="12" fillId="0" borderId="15" xfId="8" applyFont="1" applyFill="1" applyBorder="1" applyAlignment="1" applyProtection="1">
      <alignment horizontal="center" vertical="center"/>
      <protection locked="0"/>
    </xf>
    <xf numFmtId="0" fontId="6" fillId="3" borderId="25" xfId="8" applyFont="1" applyFill="1" applyBorder="1" applyAlignment="1" applyProtection="1">
      <alignment horizontal="center" vertical="center"/>
    </xf>
    <xf numFmtId="0" fontId="6" fillId="3" borderId="1" xfId="8" applyFont="1" applyFill="1" applyBorder="1" applyAlignment="1" applyProtection="1">
      <alignment horizontal="center" vertical="center"/>
    </xf>
    <xf numFmtId="0" fontId="6" fillId="3" borderId="2" xfId="8" applyFont="1" applyFill="1" applyBorder="1" applyAlignment="1" applyProtection="1">
      <alignment horizontal="center" vertical="center"/>
    </xf>
    <xf numFmtId="0" fontId="7" fillId="0" borderId="1" xfId="8" applyFont="1" applyBorder="1" applyAlignment="1" applyProtection="1">
      <alignment horizontal="center" vertical="center" wrapText="1"/>
      <protection locked="0"/>
    </xf>
    <xf numFmtId="0" fontId="7" fillId="0" borderId="2" xfId="8" applyFont="1" applyBorder="1" applyAlignment="1" applyProtection="1">
      <alignment horizontal="center" vertical="center" wrapText="1"/>
      <protection locked="0"/>
    </xf>
    <xf numFmtId="0" fontId="9" fillId="0" borderId="81" xfId="8" applyFont="1" applyBorder="1" applyAlignment="1" applyProtection="1">
      <alignment vertical="top" wrapText="1"/>
      <protection locked="0"/>
    </xf>
    <xf numFmtId="0" fontId="14" fillId="0" borderId="25" xfId="8" applyFont="1" applyBorder="1" applyAlignment="1" applyProtection="1">
      <alignment horizontal="center" vertical="center" wrapText="1"/>
      <protection locked="0"/>
    </xf>
    <xf numFmtId="0" fontId="11" fillId="13" borderId="109" xfId="8" applyFont="1" applyFill="1" applyBorder="1" applyAlignment="1" applyProtection="1">
      <alignment horizontal="center" vertical="center"/>
    </xf>
    <xf numFmtId="0" fontId="10" fillId="13" borderId="109" xfId="8" applyFont="1" applyFill="1" applyBorder="1" applyAlignment="1" applyProtection="1">
      <alignment horizontal="center" vertical="center"/>
    </xf>
  </cellXfs>
  <cellStyles count="12">
    <cellStyle name="Euro" xfId="1" xr:uid="{00000000-0005-0000-0000-000000000000}"/>
    <cellStyle name="Migliaia" xfId="2" builtinId="3"/>
    <cellStyle name="Migliaia [0] 2" xfId="3" xr:uid="{00000000-0005-0000-0000-000002000000}"/>
    <cellStyle name="Normale" xfId="0" builtinId="0"/>
    <cellStyle name="Normale 2" xfId="4" xr:uid="{00000000-0005-0000-0000-000004000000}"/>
    <cellStyle name="Normale 3" xfId="5" xr:uid="{00000000-0005-0000-0000-000005000000}"/>
    <cellStyle name="Normale 4" xfId="6" xr:uid="{00000000-0005-0000-0000-000006000000}"/>
    <cellStyle name="Normale 5" xfId="7" xr:uid="{00000000-0005-0000-0000-000007000000}"/>
    <cellStyle name="Normale 5 2" xfId="11" xr:uid="{38CBD4FB-6E43-4290-8A21-14972939364B}"/>
    <cellStyle name="Normale_OBJ_rev09" xfId="8" xr:uid="{00000000-0005-0000-0000-000008000000}"/>
    <cellStyle name="Valuta" xfId="10" builtinId="4"/>
    <cellStyle name="Währung" xfId="9" xr:uid="{00000000-0005-0000-0000-00000A000000}"/>
  </cellStyles>
  <dxfs count="4">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H:\Documents%20and%20Settings\Elisabetta\Temporary%20Internet%20Files\OLK7\OBJ_rev2.1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m_cop"/>
      <sheetName val="m_obj"/>
      <sheetName val="db1"/>
      <sheetName val="Cop"/>
    </sheetNames>
    <sheetDataSet>
      <sheetData sheetId="0"/>
      <sheetData sheetId="1"/>
      <sheetData sheetId="2">
        <row r="2">
          <cell r="B2" t="str">
            <v>AREA 1 PROVA</v>
          </cell>
          <cell r="C2" t="str">
            <v>Nome e cognome</v>
          </cell>
          <cell r="E2" t="str">
            <v>SVIL</v>
          </cell>
        </row>
        <row r="3">
          <cell r="E3" t="str">
            <v>S</v>
          </cell>
        </row>
        <row r="4">
          <cell r="E4" t="str">
            <v>PROC</v>
          </cell>
        </row>
      </sheetData>
      <sheetData sheetId="3"/>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4" Type="http://schemas.openxmlformats.org/officeDocument/2006/relationships/printerSettings" Target="../printerSettings/printerSettings8.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4" Type="http://schemas.openxmlformats.org/officeDocument/2006/relationships/printerSettings" Target="../printerSettings/printerSettings12.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4" Type="http://schemas.openxmlformats.org/officeDocument/2006/relationships/printerSettings" Target="../printerSettings/printerSettings16.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 Id="rId4" Type="http://schemas.openxmlformats.org/officeDocument/2006/relationships/printerSettings" Target="../printerSettings/printerSettings20.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1.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49"/>
  <sheetViews>
    <sheetView showWhiteSpace="0" zoomScaleNormal="100" zoomScaleSheetLayoutView="100" workbookViewId="0">
      <selection activeCell="D9" sqref="D9"/>
    </sheetView>
  </sheetViews>
  <sheetFormatPr defaultRowHeight="12.95" customHeight="1" x14ac:dyDescent="0.25"/>
  <cols>
    <col min="1" max="1" width="4.140625" customWidth="1"/>
    <col min="2" max="2" width="43.5703125" customWidth="1"/>
    <col min="3" max="3" width="12.85546875" customWidth="1"/>
    <col min="4" max="4" width="64.28515625" customWidth="1"/>
    <col min="5" max="5" width="42.42578125" style="61" customWidth="1"/>
    <col min="6" max="7" width="9.140625" style="60" hidden="1" customWidth="1"/>
    <col min="8" max="16384" width="9.140625" style="60"/>
  </cols>
  <sheetData>
    <row r="1" spans="1:5" s="59" customFormat="1" ht="29.25" customHeight="1" x14ac:dyDescent="0.25">
      <c r="A1" s="1" t="s">
        <v>279</v>
      </c>
      <c r="B1" s="1" t="s">
        <v>282</v>
      </c>
      <c r="C1" s="1" t="s">
        <v>58</v>
      </c>
      <c r="D1" s="1" t="s">
        <v>281</v>
      </c>
      <c r="E1" s="58" t="s">
        <v>280</v>
      </c>
    </row>
    <row r="2" spans="1:5" ht="15" customHeight="1" x14ac:dyDescent="0.25">
      <c r="A2">
        <v>1</v>
      </c>
      <c r="B2" t="s">
        <v>3</v>
      </c>
      <c r="C2">
        <v>1</v>
      </c>
      <c r="D2" t="s">
        <v>16</v>
      </c>
      <c r="E2" s="150"/>
    </row>
    <row r="3" spans="1:5" ht="18" customHeight="1" x14ac:dyDescent="0.25">
      <c r="C3">
        <v>2</v>
      </c>
      <c r="D3" t="s">
        <v>17</v>
      </c>
      <c r="E3" s="150"/>
    </row>
    <row r="4" spans="1:5" ht="15" customHeight="1" x14ac:dyDescent="0.25">
      <c r="C4">
        <v>3</v>
      </c>
      <c r="D4" t="s">
        <v>18</v>
      </c>
      <c r="E4" s="150"/>
    </row>
    <row r="5" spans="1:5" ht="15" customHeight="1" x14ac:dyDescent="0.25">
      <c r="C5">
        <v>4</v>
      </c>
      <c r="D5" t="s">
        <v>19</v>
      </c>
      <c r="E5" s="150"/>
    </row>
    <row r="6" spans="1:5" ht="15" customHeight="1" x14ac:dyDescent="0.25">
      <c r="C6">
        <v>5</v>
      </c>
      <c r="D6" t="s">
        <v>20</v>
      </c>
      <c r="E6" s="150"/>
    </row>
    <row r="7" spans="1:5" ht="15" customHeight="1" x14ac:dyDescent="0.25">
      <c r="C7">
        <v>6</v>
      </c>
      <c r="D7" t="s">
        <v>21</v>
      </c>
      <c r="E7" s="150"/>
    </row>
    <row r="8" spans="1:5" ht="15" customHeight="1" x14ac:dyDescent="0.25">
      <c r="C8">
        <v>7</v>
      </c>
      <c r="D8" t="s">
        <v>22</v>
      </c>
      <c r="E8" s="150"/>
    </row>
    <row r="9" spans="1:5" ht="12.75" customHeight="1" x14ac:dyDescent="0.25">
      <c r="C9">
        <v>8</v>
      </c>
      <c r="D9" t="s">
        <v>23</v>
      </c>
      <c r="E9" s="150"/>
    </row>
    <row r="10" spans="1:5" ht="12.75" customHeight="1" x14ac:dyDescent="0.25">
      <c r="C10">
        <v>11</v>
      </c>
      <c r="D10" t="s">
        <v>24</v>
      </c>
      <c r="E10" s="150"/>
    </row>
    <row r="11" spans="1:5" ht="12.95" customHeight="1" x14ac:dyDescent="0.25">
      <c r="A11">
        <v>3</v>
      </c>
      <c r="B11" t="s">
        <v>4</v>
      </c>
      <c r="C11">
        <v>1</v>
      </c>
      <c r="D11" t="s">
        <v>25</v>
      </c>
      <c r="E11" s="151"/>
    </row>
    <row r="12" spans="1:5" ht="12.95" customHeight="1" x14ac:dyDescent="0.25">
      <c r="C12">
        <v>2</v>
      </c>
      <c r="D12" t="s">
        <v>26</v>
      </c>
      <c r="E12" s="151"/>
    </row>
    <row r="13" spans="1:5" ht="12.95" customHeight="1" x14ac:dyDescent="0.25">
      <c r="A13">
        <v>4</v>
      </c>
      <c r="B13" t="s">
        <v>5</v>
      </c>
      <c r="C13">
        <v>1</v>
      </c>
      <c r="D13" t="s">
        <v>27</v>
      </c>
      <c r="E13" s="150"/>
    </row>
    <row r="14" spans="1:5" ht="12.95" customHeight="1" x14ac:dyDescent="0.25">
      <c r="C14">
        <v>2</v>
      </c>
      <c r="D14" t="s">
        <v>28</v>
      </c>
      <c r="E14" s="150"/>
    </row>
    <row r="15" spans="1:5" ht="12.95" customHeight="1" x14ac:dyDescent="0.25">
      <c r="C15">
        <v>6</v>
      </c>
      <c r="D15" t="s">
        <v>30</v>
      </c>
      <c r="E15" s="150"/>
    </row>
    <row r="16" spans="1:5" ht="28.5" customHeight="1" x14ac:dyDescent="0.25">
      <c r="A16">
        <v>5</v>
      </c>
      <c r="B16" s="2" t="s">
        <v>6</v>
      </c>
      <c r="C16">
        <v>1</v>
      </c>
      <c r="D16" t="s">
        <v>31</v>
      </c>
      <c r="E16" s="150"/>
    </row>
    <row r="17" spans="1:5" ht="12.95" customHeight="1" x14ac:dyDescent="0.25">
      <c r="C17">
        <v>2</v>
      </c>
      <c r="D17" t="s">
        <v>32</v>
      </c>
      <c r="E17" s="150"/>
    </row>
    <row r="18" spans="1:5" ht="12.95" customHeight="1" x14ac:dyDescent="0.25">
      <c r="A18">
        <v>6</v>
      </c>
      <c r="B18" t="s">
        <v>7</v>
      </c>
      <c r="C18">
        <v>1</v>
      </c>
      <c r="D18" t="s">
        <v>33</v>
      </c>
      <c r="E18" s="150"/>
    </row>
    <row r="19" spans="1:5" ht="12.95" customHeight="1" x14ac:dyDescent="0.25">
      <c r="C19">
        <v>2</v>
      </c>
      <c r="D19" t="s">
        <v>34</v>
      </c>
      <c r="E19" s="150"/>
    </row>
    <row r="20" spans="1:5" ht="12.95" customHeight="1" x14ac:dyDescent="0.25">
      <c r="A20">
        <v>8</v>
      </c>
      <c r="B20" t="s">
        <v>8</v>
      </c>
      <c r="C20">
        <v>1</v>
      </c>
      <c r="D20" t="s">
        <v>35</v>
      </c>
      <c r="E20" s="150"/>
    </row>
    <row r="21" spans="1:5" ht="12.95" customHeight="1" x14ac:dyDescent="0.25">
      <c r="C21">
        <v>2</v>
      </c>
      <c r="D21" s="2" t="s">
        <v>36</v>
      </c>
      <c r="E21" s="150"/>
    </row>
    <row r="22" spans="1:5" ht="29.25" customHeight="1" x14ac:dyDescent="0.25">
      <c r="A22">
        <v>9</v>
      </c>
      <c r="B22" s="2" t="s">
        <v>9</v>
      </c>
      <c r="C22">
        <v>1</v>
      </c>
      <c r="D22" t="s">
        <v>37</v>
      </c>
      <c r="E22" s="150"/>
    </row>
    <row r="23" spans="1:5" ht="29.25" customHeight="1" x14ac:dyDescent="0.25">
      <c r="C23">
        <v>2</v>
      </c>
      <c r="D23" t="s">
        <v>38</v>
      </c>
      <c r="E23" s="150"/>
    </row>
    <row r="24" spans="1:5" ht="12.95" customHeight="1" x14ac:dyDescent="0.25">
      <c r="C24">
        <v>3</v>
      </c>
      <c r="D24" t="s">
        <v>39</v>
      </c>
      <c r="E24" s="150"/>
    </row>
    <row r="25" spans="1:5" ht="12.95" customHeight="1" x14ac:dyDescent="0.25">
      <c r="C25">
        <v>4</v>
      </c>
      <c r="D25" t="s">
        <v>40</v>
      </c>
      <c r="E25" s="150"/>
    </row>
    <row r="26" spans="1:5" ht="12.95" customHeight="1" x14ac:dyDescent="0.25">
      <c r="C26">
        <v>7</v>
      </c>
      <c r="D26" t="s">
        <v>41</v>
      </c>
      <c r="E26" s="150"/>
    </row>
    <row r="27" spans="1:5" ht="12.95" customHeight="1" x14ac:dyDescent="0.25">
      <c r="C27">
        <v>8</v>
      </c>
      <c r="D27" t="s">
        <v>42</v>
      </c>
      <c r="E27" s="150"/>
    </row>
    <row r="28" spans="1:5" ht="12.95" customHeight="1" x14ac:dyDescent="0.25">
      <c r="A28">
        <v>10</v>
      </c>
      <c r="B28" t="s">
        <v>10</v>
      </c>
      <c r="C28">
        <v>2</v>
      </c>
      <c r="D28" t="s">
        <v>43</v>
      </c>
      <c r="E28" s="150"/>
    </row>
    <row r="29" spans="1:5" ht="12.95" customHeight="1" x14ac:dyDescent="0.25">
      <c r="C29">
        <v>5</v>
      </c>
      <c r="D29" t="s">
        <v>44</v>
      </c>
      <c r="E29" s="150"/>
    </row>
    <row r="30" spans="1:5" ht="12.95" customHeight="1" x14ac:dyDescent="0.25">
      <c r="A30">
        <v>12</v>
      </c>
      <c r="B30" t="s">
        <v>11</v>
      </c>
      <c r="C30">
        <v>1</v>
      </c>
      <c r="D30" t="s">
        <v>45</v>
      </c>
      <c r="E30" s="150"/>
    </row>
    <row r="31" spans="1:5" ht="12.95" customHeight="1" x14ac:dyDescent="0.25">
      <c r="C31">
        <v>2</v>
      </c>
      <c r="D31" t="s">
        <v>46</v>
      </c>
      <c r="E31" s="150"/>
    </row>
    <row r="32" spans="1:5" ht="12.95" customHeight="1" x14ac:dyDescent="0.25">
      <c r="C32">
        <v>3</v>
      </c>
      <c r="D32" t="s">
        <v>47</v>
      </c>
      <c r="E32" s="150"/>
    </row>
    <row r="33" spans="1:5" ht="12.95" customHeight="1" x14ac:dyDescent="0.25">
      <c r="C33">
        <v>4</v>
      </c>
      <c r="D33" t="s">
        <v>48</v>
      </c>
      <c r="E33" s="150"/>
    </row>
    <row r="34" spans="1:5" ht="12.95" customHeight="1" x14ac:dyDescent="0.25">
      <c r="C34">
        <v>6</v>
      </c>
      <c r="D34" t="s">
        <v>49</v>
      </c>
      <c r="E34" s="150"/>
    </row>
    <row r="35" spans="1:5" ht="12.95" customHeight="1" x14ac:dyDescent="0.25">
      <c r="C35">
        <v>7</v>
      </c>
      <c r="D35" s="2" t="s">
        <v>50</v>
      </c>
      <c r="E35" s="150"/>
    </row>
    <row r="36" spans="1:5" ht="12.95" customHeight="1" x14ac:dyDescent="0.25">
      <c r="C36">
        <v>8</v>
      </c>
      <c r="D36" t="s">
        <v>51</v>
      </c>
      <c r="E36" s="150"/>
    </row>
    <row r="37" spans="1:5" ht="12.95" customHeight="1" x14ac:dyDescent="0.25">
      <c r="C37">
        <v>9</v>
      </c>
      <c r="D37" t="s">
        <v>52</v>
      </c>
      <c r="E37" s="150"/>
    </row>
    <row r="38" spans="1:5" ht="12.95" customHeight="1" x14ac:dyDescent="0.25">
      <c r="A38">
        <v>13</v>
      </c>
      <c r="B38" t="s">
        <v>348</v>
      </c>
      <c r="C38">
        <v>7</v>
      </c>
      <c r="D38" t="s">
        <v>349</v>
      </c>
      <c r="E38" s="150"/>
    </row>
    <row r="39" spans="1:5" ht="12.95" customHeight="1" x14ac:dyDescent="0.25">
      <c r="A39">
        <v>14</v>
      </c>
      <c r="B39" t="s">
        <v>12</v>
      </c>
      <c r="C39">
        <v>2</v>
      </c>
      <c r="D39" t="s">
        <v>53</v>
      </c>
      <c r="E39" s="150"/>
    </row>
    <row r="40" spans="1:5" ht="12.95" customHeight="1" x14ac:dyDescent="0.25">
      <c r="C40">
        <v>4</v>
      </c>
      <c r="D40" t="s">
        <v>54</v>
      </c>
      <c r="E40" s="150"/>
    </row>
    <row r="41" spans="1:5" ht="27.75" customHeight="1" x14ac:dyDescent="0.25">
      <c r="A41">
        <v>15</v>
      </c>
      <c r="B41" s="2" t="s">
        <v>13</v>
      </c>
      <c r="C41">
        <v>1</v>
      </c>
      <c r="D41" t="s">
        <v>55</v>
      </c>
      <c r="E41" s="150"/>
    </row>
    <row r="42" spans="1:5" ht="12.95" customHeight="1" x14ac:dyDescent="0.25">
      <c r="C42">
        <v>3</v>
      </c>
      <c r="D42" t="s">
        <v>350</v>
      </c>
      <c r="E42" s="150"/>
    </row>
    <row r="43" spans="1:5" ht="12.95" customHeight="1" x14ac:dyDescent="0.25">
      <c r="A43">
        <v>16</v>
      </c>
      <c r="B43" t="s">
        <v>14</v>
      </c>
      <c r="C43">
        <v>1</v>
      </c>
      <c r="D43" t="s">
        <v>56</v>
      </c>
      <c r="E43" s="150"/>
    </row>
    <row r="44" spans="1:5" ht="12.95" customHeight="1" x14ac:dyDescent="0.25">
      <c r="A44">
        <v>19</v>
      </c>
      <c r="B44" t="s">
        <v>15</v>
      </c>
      <c r="C44">
        <v>1</v>
      </c>
      <c r="D44" s="2" t="s">
        <v>57</v>
      </c>
      <c r="E44" s="150"/>
    </row>
    <row r="45" spans="1:5" ht="12.95" customHeight="1" x14ac:dyDescent="0.25">
      <c r="A45">
        <v>20</v>
      </c>
      <c r="B45" t="s">
        <v>351</v>
      </c>
      <c r="C45" s="110">
        <v>1</v>
      </c>
      <c r="D45" t="s">
        <v>357</v>
      </c>
      <c r="E45" s="150"/>
    </row>
    <row r="46" spans="1:5" ht="12.95" customHeight="1" x14ac:dyDescent="0.25">
      <c r="C46" s="110">
        <v>2</v>
      </c>
      <c r="D46" t="s">
        <v>358</v>
      </c>
      <c r="E46" s="150"/>
    </row>
    <row r="47" spans="1:5" ht="12.95" customHeight="1" x14ac:dyDescent="0.25">
      <c r="C47" s="110">
        <v>3</v>
      </c>
      <c r="D47" t="s">
        <v>359</v>
      </c>
      <c r="E47" s="150"/>
    </row>
    <row r="48" spans="1:5" ht="12.95" customHeight="1" x14ac:dyDescent="0.25">
      <c r="A48">
        <v>50</v>
      </c>
      <c r="B48" t="s">
        <v>352</v>
      </c>
      <c r="C48">
        <v>1</v>
      </c>
      <c r="D48" t="s">
        <v>353</v>
      </c>
      <c r="E48" s="150"/>
    </row>
    <row r="49" spans="3:5" ht="12.95" customHeight="1" x14ac:dyDescent="0.25">
      <c r="C49">
        <v>2</v>
      </c>
      <c r="D49" t="s">
        <v>354</v>
      </c>
      <c r="E49" s="150"/>
    </row>
  </sheetData>
  <sheetProtection algorithmName="SHA-512" hashValue="Uc/W6NOo9Um0HVPy+Ah0Bl7YCez7yKa7qJ0T3o6sjarR30iStHVggD5XVJYlcP/4sftY59Llk5RKqiMMUpi+SQ==" saltValue="YC/EylompwQ5KzU6oYFsZQ==" spinCount="100000" sheet="1" objects="1" scenarios="1"/>
  <customSheetViews>
    <customSheetView guid="{FD66CCA4-E734-40F6-A42D-704ADC03C8FF}" showPageBreaks="1" fitToPage="1" printArea="1" hiddenColumns="1" showRuler="0">
      <selection activeCell="E34" sqref="E34"/>
      <pageMargins left="0.39370078740157483" right="0.39370078740157483" top="0.67" bottom="0.19685039370078741" header="0.19685039370078741" footer="0.19685039370078741"/>
      <pageSetup paperSize="9" scale="57" orientation="portrait" r:id="rId1"/>
      <headerFooter alignWithMargins="0">
        <oddFooter>&amp;L&amp;"Tahoma,Corsivo"&amp;8Elenco Processi&amp;R&amp;P</oddFooter>
      </headerFooter>
    </customSheetView>
    <customSheetView guid="{0CDFE071-D2BF-4AC9-96FE-3C7CC2EB89D1}" showPageBreaks="1" fitToPage="1" printArea="1" hiddenColumns="1">
      <selection activeCell="E2" sqref="E2:E48"/>
      <pageMargins left="0.39370078740157483" right="0.39370078740157483" top="0.67" bottom="0.19685039370078741" header="0.19685039370078741" footer="0.19685039370078741"/>
      <pageSetup paperSize="9" scale="56" orientation="portrait" r:id="rId2"/>
      <headerFooter alignWithMargins="0">
        <oddFooter>&amp;L&amp;"Tahoma,Corsivo"&amp;8Elenco Processi&amp;R&amp;P</oddFooter>
      </headerFooter>
    </customSheetView>
    <customSheetView guid="{5274FD7E-76C2-47C3-8C9C-C2C181076605}" showPageBreaks="1" fitToPage="1" showRuler="0">
      <selection activeCell="E34" sqref="E34"/>
      <pageMargins left="0.39370078740157483" right="0.39370078740157483" top="0.67" bottom="0.19685039370078741" header="0.19685039370078741" footer="0.19685039370078741"/>
      <pageSetup paperSize="9" scale="56" orientation="portrait" r:id="rId3"/>
      <headerFooter alignWithMargins="0">
        <oddFooter>&amp;L&amp;"Tahoma,Corsivo"&amp;8Elenco Processi&amp;R&amp;P</oddFooter>
      </headerFooter>
    </customSheetView>
  </customSheetViews>
  <phoneticPr fontId="27" type="noConversion"/>
  <pageMargins left="0.39370078740157483" right="0.39370078740157483" top="0.67" bottom="0.19685039370078741" header="0.19685039370078741" footer="0.19685039370078741"/>
  <pageSetup paperSize="9" scale="75" orientation="landscape" r:id="rId4"/>
  <headerFooter alignWithMargins="0">
    <oddHeader xml:space="preserve">&amp;C
COMUNE DI CANDIOLO
</oddHeader>
    <oddFooter>&amp;L&amp;"Tahoma,Corsivo"&amp;8Elenco Processi&amp;R&amp;P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O63"/>
  <sheetViews>
    <sheetView showWhiteSpace="0" topLeftCell="A17" zoomScaleNormal="100" workbookViewId="0">
      <selection activeCell="A25" sqref="A25:L25"/>
    </sheetView>
  </sheetViews>
  <sheetFormatPr defaultRowHeight="12.75" x14ac:dyDescent="0.2"/>
  <cols>
    <col min="1" max="7" width="9.140625" style="5"/>
    <col min="8" max="8" width="10.140625" style="5" bestFit="1" customWidth="1"/>
    <col min="9" max="9" width="9.140625" style="5"/>
    <col min="10" max="10" width="9.7109375" style="5" customWidth="1"/>
    <col min="11" max="11" width="11.42578125" style="5" customWidth="1"/>
    <col min="12" max="12" width="13.85546875" style="5" customWidth="1"/>
    <col min="13" max="13" width="9.140625" style="5"/>
    <col min="14" max="14" width="19" style="5" bestFit="1" customWidth="1"/>
    <col min="15" max="16384" width="9.140625" style="5"/>
  </cols>
  <sheetData>
    <row r="1" spans="1:15" ht="21.75" customHeight="1" x14ac:dyDescent="0.2">
      <c r="A1" s="318"/>
      <c r="B1" s="319"/>
      <c r="C1" s="319"/>
      <c r="D1" s="319"/>
      <c r="E1" s="319"/>
      <c r="F1" s="319"/>
      <c r="G1" s="319"/>
      <c r="H1" s="319"/>
      <c r="I1" s="319"/>
      <c r="J1" s="319"/>
      <c r="K1" s="55" t="s">
        <v>116</v>
      </c>
      <c r="L1" s="56">
        <v>2020</v>
      </c>
    </row>
    <row r="2" spans="1:15" ht="24.75" customHeight="1" thickBot="1" x14ac:dyDescent="0.25">
      <c r="A2" s="320" t="s">
        <v>247</v>
      </c>
      <c r="B2" s="321"/>
      <c r="C2" s="321"/>
      <c r="D2" s="321"/>
      <c r="E2" s="321"/>
      <c r="F2" s="321"/>
      <c r="G2" s="321"/>
      <c r="H2" s="321"/>
      <c r="I2" s="321"/>
      <c r="J2" s="321"/>
      <c r="K2" s="321"/>
      <c r="L2" s="322"/>
    </row>
    <row r="3" spans="1:15" ht="13.5" customHeight="1" x14ac:dyDescent="0.2">
      <c r="A3" s="323" t="s">
        <v>248</v>
      </c>
      <c r="B3" s="324"/>
      <c r="C3" s="324"/>
      <c r="D3" s="324"/>
      <c r="E3" s="324"/>
      <c r="F3" s="324"/>
      <c r="G3" s="324"/>
      <c r="H3" s="324"/>
      <c r="I3" s="324"/>
      <c r="J3" s="324"/>
      <c r="K3" s="324"/>
      <c r="L3" s="325"/>
      <c r="M3" s="27"/>
    </row>
    <row r="4" spans="1:15" ht="15" customHeight="1" x14ac:dyDescent="0.2">
      <c r="A4" s="326" t="s">
        <v>119</v>
      </c>
      <c r="B4" s="327"/>
      <c r="C4" s="327"/>
      <c r="D4" s="327"/>
      <c r="E4" s="328">
        <f>$L$1 - 3</f>
        <v>2017</v>
      </c>
      <c r="F4" s="328"/>
      <c r="G4" s="328">
        <f>$L$1-2</f>
        <v>2018</v>
      </c>
      <c r="H4" s="328"/>
      <c r="I4" s="328">
        <f>$L$1-1</f>
        <v>2019</v>
      </c>
      <c r="J4" s="328"/>
      <c r="K4" s="329">
        <f>$L$1</f>
        <v>2020</v>
      </c>
      <c r="L4" s="330"/>
      <c r="M4" s="27"/>
      <c r="N4" s="6"/>
    </row>
    <row r="5" spans="1:15" ht="12.75" customHeight="1" x14ac:dyDescent="0.2">
      <c r="A5" s="331" t="s">
        <v>249</v>
      </c>
      <c r="B5" s="332"/>
      <c r="C5" s="332"/>
      <c r="D5" s="332"/>
      <c r="E5" s="338"/>
      <c r="F5" s="339"/>
      <c r="G5" s="338"/>
      <c r="H5" s="339"/>
      <c r="I5" s="338"/>
      <c r="J5" s="339"/>
      <c r="K5" s="333">
        <v>0</v>
      </c>
      <c r="L5" s="334"/>
    </row>
    <row r="6" spans="1:15" ht="12.75" customHeight="1" x14ac:dyDescent="0.2">
      <c r="A6" s="340" t="s">
        <v>250</v>
      </c>
      <c r="B6" s="341"/>
      <c r="C6" s="341"/>
      <c r="D6" s="341"/>
      <c r="E6" s="338"/>
      <c r="F6" s="339"/>
      <c r="G6" s="338"/>
      <c r="H6" s="339"/>
      <c r="I6" s="338"/>
      <c r="J6" s="339"/>
      <c r="K6" s="333">
        <v>0</v>
      </c>
      <c r="L6" s="334"/>
      <c r="N6" s="6"/>
    </row>
    <row r="7" spans="1:15" x14ac:dyDescent="0.2">
      <c r="A7" s="340" t="s">
        <v>251</v>
      </c>
      <c r="B7" s="341"/>
      <c r="C7" s="341"/>
      <c r="D7" s="341"/>
      <c r="E7" s="338"/>
      <c r="F7" s="339"/>
      <c r="G7" s="338"/>
      <c r="H7" s="339"/>
      <c r="I7" s="338"/>
      <c r="J7" s="339"/>
      <c r="K7" s="333">
        <v>7</v>
      </c>
      <c r="L7" s="334"/>
    </row>
    <row r="8" spans="1:15" x14ac:dyDescent="0.2">
      <c r="A8" s="335" t="s">
        <v>252</v>
      </c>
      <c r="B8" s="336"/>
      <c r="C8" s="336"/>
      <c r="D8" s="336"/>
      <c r="E8" s="337">
        <f>SUM(E5:F7)</f>
        <v>0</v>
      </c>
      <c r="F8" s="337"/>
      <c r="G8" s="337">
        <f>SUM(G5:H7)</f>
        <v>0</v>
      </c>
      <c r="H8" s="337"/>
      <c r="I8" s="337">
        <f>SUM(I5:J7)</f>
        <v>0</v>
      </c>
      <c r="J8" s="337"/>
      <c r="K8" s="337">
        <f>SUM(K5:L7)</f>
        <v>7</v>
      </c>
      <c r="L8" s="337"/>
    </row>
    <row r="9" spans="1:15" s="16" customFormat="1" ht="22.5" customHeight="1" x14ac:dyDescent="0.2">
      <c r="A9" s="343"/>
      <c r="B9" s="344"/>
      <c r="C9" s="344"/>
      <c r="D9" s="344"/>
      <c r="E9" s="344"/>
      <c r="F9" s="344"/>
      <c r="G9" s="344"/>
      <c r="H9" s="344"/>
      <c r="I9" s="344"/>
      <c r="J9" s="344"/>
      <c r="K9" s="344"/>
      <c r="L9" s="345"/>
    </row>
    <row r="10" spans="1:15" x14ac:dyDescent="0.2">
      <c r="A10" s="346" t="s">
        <v>253</v>
      </c>
      <c r="B10" s="347"/>
      <c r="C10" s="347"/>
      <c r="D10" s="347"/>
      <c r="E10" s="347"/>
      <c r="F10" s="347"/>
      <c r="G10" s="347"/>
      <c r="H10" s="347"/>
      <c r="I10" s="347"/>
      <c r="J10" s="347"/>
      <c r="K10" s="347"/>
      <c r="L10" s="348"/>
    </row>
    <row r="11" spans="1:15" x14ac:dyDescent="0.2">
      <c r="A11" s="326" t="s">
        <v>119</v>
      </c>
      <c r="B11" s="327"/>
      <c r="C11" s="327"/>
      <c r="D11" s="327"/>
      <c r="E11" s="328">
        <f>$L$1 - 3</f>
        <v>2017</v>
      </c>
      <c r="F11" s="328"/>
      <c r="G11" s="328">
        <f>$L$1-2</f>
        <v>2018</v>
      </c>
      <c r="H11" s="328"/>
      <c r="I11" s="328">
        <f>$L$1-1</f>
        <v>2019</v>
      </c>
      <c r="J11" s="328"/>
      <c r="K11" s="329">
        <f>$L$1</f>
        <v>2020</v>
      </c>
      <c r="L11" s="330"/>
    </row>
    <row r="12" spans="1:15" x14ac:dyDescent="0.2">
      <c r="A12" s="331" t="s">
        <v>249</v>
      </c>
      <c r="B12" s="332"/>
      <c r="C12" s="332"/>
      <c r="D12" s="332"/>
      <c r="E12" s="342"/>
      <c r="F12" s="342"/>
      <c r="G12" s="342"/>
      <c r="H12" s="342"/>
      <c r="I12" s="342"/>
      <c r="J12" s="342"/>
      <c r="K12" s="333">
        <v>0</v>
      </c>
      <c r="L12" s="334"/>
    </row>
    <row r="13" spans="1:15" x14ac:dyDescent="0.2">
      <c r="A13" s="340" t="s">
        <v>250</v>
      </c>
      <c r="B13" s="341"/>
      <c r="C13" s="341"/>
      <c r="D13" s="341"/>
      <c r="E13" s="342"/>
      <c r="F13" s="342"/>
      <c r="G13" s="342"/>
      <c r="H13" s="342"/>
      <c r="I13" s="342"/>
      <c r="J13" s="342"/>
      <c r="K13" s="333">
        <v>0</v>
      </c>
      <c r="L13" s="334"/>
    </row>
    <row r="14" spans="1:15" x14ac:dyDescent="0.2">
      <c r="A14" s="340" t="s">
        <v>251</v>
      </c>
      <c r="B14" s="341"/>
      <c r="C14" s="341"/>
      <c r="D14" s="341"/>
      <c r="E14" s="342"/>
      <c r="F14" s="342"/>
      <c r="G14" s="338"/>
      <c r="H14" s="339"/>
      <c r="I14" s="338"/>
      <c r="J14" s="339"/>
      <c r="K14" s="333">
        <v>55</v>
      </c>
      <c r="L14" s="334"/>
    </row>
    <row r="15" spans="1:15" x14ac:dyDescent="0.2">
      <c r="A15" s="335" t="s">
        <v>254</v>
      </c>
      <c r="B15" s="336"/>
      <c r="C15" s="336"/>
      <c r="D15" s="336"/>
      <c r="E15" s="349">
        <f>SUM(E12:F14)/3</f>
        <v>0</v>
      </c>
      <c r="F15" s="349"/>
      <c r="G15" s="349">
        <f>SUM(G12:H14)/3</f>
        <v>0</v>
      </c>
      <c r="H15" s="349"/>
      <c r="I15" s="349">
        <f>SUM(I12:J14)/3</f>
        <v>0</v>
      </c>
      <c r="J15" s="349"/>
      <c r="K15" s="349">
        <f>SUM(K12:L14)/3</f>
        <v>18.333333333333332</v>
      </c>
      <c r="L15" s="352"/>
      <c r="O15" s="47"/>
    </row>
    <row r="16" spans="1:15" ht="32.25" customHeight="1" x14ac:dyDescent="0.2">
      <c r="A16" s="343"/>
      <c r="B16" s="344"/>
      <c r="C16" s="344"/>
      <c r="D16" s="344"/>
      <c r="E16" s="344"/>
      <c r="F16" s="344"/>
      <c r="G16" s="344"/>
      <c r="H16" s="344"/>
      <c r="I16" s="344"/>
      <c r="J16" s="344"/>
      <c r="K16" s="344"/>
      <c r="L16" s="345"/>
    </row>
    <row r="17" spans="1:13" x14ac:dyDescent="0.2">
      <c r="A17" s="346" t="s">
        <v>255</v>
      </c>
      <c r="B17" s="347"/>
      <c r="C17" s="347"/>
      <c r="D17" s="347"/>
      <c r="E17" s="347"/>
      <c r="F17" s="347"/>
      <c r="G17" s="347"/>
      <c r="H17" s="347"/>
      <c r="I17" s="347"/>
      <c r="J17" s="347"/>
      <c r="K17" s="347"/>
      <c r="L17" s="348"/>
    </row>
    <row r="18" spans="1:13" x14ac:dyDescent="0.2">
      <c r="A18" s="326" t="s">
        <v>119</v>
      </c>
      <c r="B18" s="327"/>
      <c r="C18" s="327"/>
      <c r="D18" s="327"/>
      <c r="E18" s="328">
        <f>$L$1 - 3</f>
        <v>2017</v>
      </c>
      <c r="F18" s="328"/>
      <c r="G18" s="328">
        <f>$L$1-2</f>
        <v>2018</v>
      </c>
      <c r="H18" s="328"/>
      <c r="I18" s="328">
        <f>$L$1-1</f>
        <v>2019</v>
      </c>
      <c r="J18" s="328"/>
      <c r="K18" s="329">
        <f>$L$1</f>
        <v>2020</v>
      </c>
      <c r="L18" s="330"/>
    </row>
    <row r="19" spans="1:13" x14ac:dyDescent="0.2">
      <c r="A19" s="331" t="s">
        <v>256</v>
      </c>
      <c r="B19" s="332"/>
      <c r="C19" s="332"/>
      <c r="D19" s="332"/>
      <c r="E19" s="350"/>
      <c r="F19" s="351"/>
      <c r="G19" s="350"/>
      <c r="H19" s="351"/>
      <c r="I19" s="350"/>
      <c r="J19" s="351"/>
      <c r="K19" s="356">
        <v>0.02</v>
      </c>
      <c r="L19" s="357"/>
      <c r="M19" s="158"/>
    </row>
    <row r="20" spans="1:13" ht="13.5" thickBot="1" x14ac:dyDescent="0.25">
      <c r="A20" s="358" t="s">
        <v>257</v>
      </c>
      <c r="B20" s="359"/>
      <c r="C20" s="359"/>
      <c r="D20" s="359"/>
      <c r="E20" s="360"/>
      <c r="F20" s="361"/>
      <c r="G20" s="360"/>
      <c r="H20" s="361"/>
      <c r="I20" s="360"/>
      <c r="J20" s="361"/>
      <c r="K20" s="362">
        <v>5.0000000000000001E-3</v>
      </c>
      <c r="L20" s="363"/>
      <c r="M20" s="158"/>
    </row>
    <row r="21" spans="1:13" x14ac:dyDescent="0.2">
      <c r="A21" s="52"/>
      <c r="B21" s="53"/>
      <c r="C21" s="53"/>
      <c r="D21" s="53"/>
      <c r="E21" s="53"/>
      <c r="F21" s="53"/>
      <c r="G21" s="53"/>
      <c r="H21" s="53"/>
      <c r="I21" s="53"/>
      <c r="J21" s="53"/>
      <c r="K21" s="53"/>
      <c r="L21" s="54"/>
    </row>
    <row r="22" spans="1:13" x14ac:dyDescent="0.2">
      <c r="A22" s="353"/>
      <c r="B22" s="354"/>
      <c r="C22" s="354"/>
      <c r="D22" s="354"/>
      <c r="E22" s="354"/>
      <c r="F22" s="354"/>
      <c r="G22" s="354"/>
      <c r="H22" s="354"/>
      <c r="I22" s="354"/>
      <c r="J22" s="354"/>
      <c r="K22" s="354"/>
      <c r="L22" s="355"/>
    </row>
    <row r="23" spans="1:13" x14ac:dyDescent="0.2">
      <c r="A23" s="52"/>
      <c r="B23" s="53"/>
      <c r="C23" s="53"/>
      <c r="D23" s="53"/>
      <c r="E23" s="53"/>
      <c r="F23" s="53"/>
      <c r="G23" s="53"/>
      <c r="H23" s="53"/>
      <c r="I23" s="53"/>
      <c r="J23" s="53"/>
      <c r="K23" s="53"/>
      <c r="L23" s="54"/>
    </row>
    <row r="24" spans="1:13" ht="13.5" thickBot="1" x14ac:dyDescent="0.25">
      <c r="A24" s="52"/>
      <c r="B24" s="53"/>
      <c r="C24" s="53"/>
      <c r="D24" s="53"/>
      <c r="E24" s="53"/>
      <c r="F24" s="53"/>
      <c r="G24" s="53"/>
      <c r="H24" s="53"/>
      <c r="I24" s="53"/>
      <c r="J24" s="53"/>
      <c r="K24" s="53"/>
      <c r="L24" s="54"/>
    </row>
    <row r="25" spans="1:13" x14ac:dyDescent="0.2">
      <c r="A25" s="323" t="s">
        <v>258</v>
      </c>
      <c r="B25" s="324"/>
      <c r="C25" s="324"/>
      <c r="D25" s="324"/>
      <c r="E25" s="324"/>
      <c r="F25" s="324"/>
      <c r="G25" s="324"/>
      <c r="H25" s="324"/>
      <c r="I25" s="324"/>
      <c r="J25" s="324"/>
      <c r="K25" s="324"/>
      <c r="L25" s="325"/>
    </row>
    <row r="26" spans="1:13" x14ac:dyDescent="0.2">
      <c r="A26" s="326" t="s">
        <v>119</v>
      </c>
      <c r="B26" s="327"/>
      <c r="C26" s="327"/>
      <c r="D26" s="327"/>
      <c r="E26" s="328">
        <f>$L$1 - 3</f>
        <v>2017</v>
      </c>
      <c r="F26" s="328"/>
      <c r="G26" s="328">
        <f>$L$1-2</f>
        <v>2018</v>
      </c>
      <c r="H26" s="328"/>
      <c r="I26" s="328">
        <f>$L$1-1</f>
        <v>2019</v>
      </c>
      <c r="J26" s="328"/>
      <c r="K26" s="329">
        <f>$L$1</f>
        <v>2020</v>
      </c>
      <c r="L26" s="330"/>
    </row>
    <row r="27" spans="1:13" ht="12.75" customHeight="1" x14ac:dyDescent="0.2">
      <c r="A27" s="331" t="s">
        <v>259</v>
      </c>
      <c r="B27" s="332"/>
      <c r="C27" s="332"/>
      <c r="D27" s="332"/>
      <c r="E27" s="370"/>
      <c r="F27" s="371"/>
      <c r="G27" s="370"/>
      <c r="H27" s="371"/>
      <c r="I27" s="370"/>
      <c r="J27" s="371"/>
      <c r="K27" s="368">
        <f>(296476.29+22897.3-2450+15000-14000)</f>
        <v>317923.58999999997</v>
      </c>
      <c r="L27" s="369"/>
    </row>
    <row r="28" spans="1:13" ht="12.75" customHeight="1" x14ac:dyDescent="0.2">
      <c r="A28" s="331" t="s">
        <v>260</v>
      </c>
      <c r="B28" s="332"/>
      <c r="C28" s="332"/>
      <c r="D28" s="332"/>
      <c r="E28" s="370"/>
      <c r="F28" s="371"/>
      <c r="G28" s="370"/>
      <c r="H28" s="371"/>
      <c r="I28" s="370"/>
      <c r="J28" s="371"/>
      <c r="K28" s="368">
        <v>0</v>
      </c>
      <c r="L28" s="369"/>
    </row>
    <row r="29" spans="1:13" ht="12.75" customHeight="1" thickBot="1" x14ac:dyDescent="0.25">
      <c r="A29" s="364" t="s">
        <v>261</v>
      </c>
      <c r="B29" s="365"/>
      <c r="C29" s="365"/>
      <c r="D29" s="365"/>
      <c r="E29" s="366"/>
      <c r="F29" s="367"/>
      <c r="G29" s="366"/>
      <c r="H29" s="367"/>
      <c r="I29" s="366"/>
      <c r="J29" s="367"/>
      <c r="K29" s="372">
        <v>0</v>
      </c>
      <c r="L29" s="373"/>
    </row>
    <row r="30" spans="1:13" x14ac:dyDescent="0.2">
      <c r="A30" s="52"/>
      <c r="B30" s="53"/>
      <c r="C30" s="53"/>
      <c r="D30" s="53"/>
      <c r="E30" s="53"/>
      <c r="F30" s="53"/>
      <c r="G30" s="53"/>
      <c r="H30" s="53"/>
      <c r="I30" s="53"/>
      <c r="J30" s="53"/>
      <c r="K30" s="53"/>
      <c r="L30" s="54"/>
    </row>
    <row r="31" spans="1:13" ht="13.5" thickBot="1" x14ac:dyDescent="0.25">
      <c r="A31" s="52"/>
      <c r="B31" s="53"/>
      <c r="C31" s="53"/>
      <c r="D31" s="53"/>
      <c r="E31" s="53"/>
      <c r="F31" s="53"/>
      <c r="G31" s="53"/>
      <c r="H31" s="53"/>
      <c r="I31" s="53"/>
      <c r="J31" s="53"/>
      <c r="K31" s="53"/>
      <c r="L31" s="54"/>
    </row>
    <row r="32" spans="1:13" x14ac:dyDescent="0.2">
      <c r="A32" s="387" t="s">
        <v>262</v>
      </c>
      <c r="B32" s="388"/>
      <c r="C32" s="388"/>
      <c r="D32" s="388"/>
      <c r="E32" s="388"/>
      <c r="F32" s="388"/>
      <c r="G32" s="388"/>
      <c r="H32" s="388"/>
      <c r="I32" s="388"/>
      <c r="J32" s="388"/>
      <c r="K32" s="388"/>
      <c r="L32" s="389"/>
    </row>
    <row r="33" spans="1:13" x14ac:dyDescent="0.2">
      <c r="A33" s="374" t="s">
        <v>119</v>
      </c>
      <c r="B33" s="375"/>
      <c r="C33" s="375"/>
      <c r="D33" s="376"/>
      <c r="E33" s="328">
        <f>$L$1-3</f>
        <v>2017</v>
      </c>
      <c r="F33" s="328"/>
      <c r="G33" s="328">
        <f>$L$1-2</f>
        <v>2018</v>
      </c>
      <c r="H33" s="328"/>
      <c r="I33" s="328">
        <f>$L$1-1</f>
        <v>2019</v>
      </c>
      <c r="J33" s="328"/>
      <c r="K33" s="328">
        <f>$L$1</f>
        <v>2020</v>
      </c>
      <c r="L33" s="397"/>
    </row>
    <row r="34" spans="1:13" ht="12.75" customHeight="1" x14ac:dyDescent="0.2">
      <c r="A34" s="398" t="s">
        <v>263</v>
      </c>
      <c r="B34" s="399"/>
      <c r="C34" s="399"/>
      <c r="D34" s="400"/>
      <c r="E34" s="401" t="e">
        <f>E27/'Economico Patrimoniale'!E19</f>
        <v>#DIV/0!</v>
      </c>
      <c r="F34" s="401"/>
      <c r="G34" s="401" t="e">
        <f>G27/'Economico Patrimoniale'!G19</f>
        <v>#DIV/0!</v>
      </c>
      <c r="H34" s="401"/>
      <c r="I34" s="401" t="e">
        <f>I27/'Economico Patrimoniale'!I19</f>
        <v>#DIV/0!</v>
      </c>
      <c r="J34" s="401"/>
      <c r="K34" s="402">
        <f>K27/'Economico Patrimoniale'!K19</f>
        <v>0.21673308155349069</v>
      </c>
      <c r="L34" s="403"/>
    </row>
    <row r="35" spans="1:13" ht="12.75" customHeight="1" x14ac:dyDescent="0.2">
      <c r="A35" s="394" t="s">
        <v>224</v>
      </c>
      <c r="B35" s="395"/>
      <c r="C35" s="395"/>
      <c r="D35" s="396"/>
      <c r="E35" s="401"/>
      <c r="F35" s="401"/>
      <c r="G35" s="401"/>
      <c r="H35" s="401"/>
      <c r="I35" s="401"/>
      <c r="J35" s="401"/>
      <c r="K35" s="402"/>
      <c r="L35" s="403"/>
    </row>
    <row r="36" spans="1:13" ht="12.75" customHeight="1" x14ac:dyDescent="0.2">
      <c r="A36" s="377" t="s">
        <v>264</v>
      </c>
      <c r="B36" s="378"/>
      <c r="C36" s="378"/>
      <c r="D36" s="379"/>
      <c r="E36" s="401"/>
      <c r="F36" s="401"/>
      <c r="G36" s="401"/>
      <c r="H36" s="401"/>
      <c r="I36" s="401"/>
      <c r="J36" s="401"/>
      <c r="K36" s="402"/>
      <c r="L36" s="403"/>
    </row>
    <row r="37" spans="1:13" ht="12.75" customHeight="1" x14ac:dyDescent="0.2">
      <c r="A37" s="398" t="s">
        <v>265</v>
      </c>
      <c r="B37" s="399"/>
      <c r="C37" s="399"/>
      <c r="D37" s="400"/>
      <c r="E37" s="404" t="e">
        <f>E27/E8</f>
        <v>#DIV/0!</v>
      </c>
      <c r="F37" s="405"/>
      <c r="G37" s="404" t="e">
        <f>G27/G8</f>
        <v>#DIV/0!</v>
      </c>
      <c r="H37" s="405"/>
      <c r="I37" s="404" t="e">
        <f>I27/I8</f>
        <v>#DIV/0!</v>
      </c>
      <c r="J37" s="405"/>
      <c r="K37" s="390">
        <f>K27/K8</f>
        <v>45417.655714285713</v>
      </c>
      <c r="L37" s="391"/>
    </row>
    <row r="38" spans="1:13" ht="12.75" customHeight="1" x14ac:dyDescent="0.2">
      <c r="A38" s="394" t="s">
        <v>224</v>
      </c>
      <c r="B38" s="395"/>
      <c r="C38" s="395"/>
      <c r="D38" s="396"/>
      <c r="E38" s="406"/>
      <c r="F38" s="407"/>
      <c r="G38" s="406"/>
      <c r="H38" s="407"/>
      <c r="I38" s="406"/>
      <c r="J38" s="407"/>
      <c r="K38" s="392"/>
      <c r="L38" s="393"/>
    </row>
    <row r="39" spans="1:13" ht="12.75" customHeight="1" x14ac:dyDescent="0.2">
      <c r="A39" s="377" t="s">
        <v>266</v>
      </c>
      <c r="B39" s="378"/>
      <c r="C39" s="378"/>
      <c r="D39" s="379"/>
      <c r="E39" s="406"/>
      <c r="F39" s="407"/>
      <c r="G39" s="406"/>
      <c r="H39" s="407"/>
      <c r="I39" s="406"/>
      <c r="J39" s="407"/>
      <c r="K39" s="392"/>
      <c r="L39" s="393"/>
    </row>
    <row r="40" spans="1:13" ht="12.75" customHeight="1" x14ac:dyDescent="0.2">
      <c r="A40" s="380" t="s">
        <v>267</v>
      </c>
      <c r="B40" s="381"/>
      <c r="C40" s="381"/>
      <c r="D40" s="382"/>
      <c r="E40" s="383" t="e">
        <f>E27/Caratteristiche!G5</f>
        <v>#DIV/0!</v>
      </c>
      <c r="F40" s="384"/>
      <c r="G40" s="383" t="e">
        <f>G27/Caratteristiche!I5</f>
        <v>#DIV/0!</v>
      </c>
      <c r="H40" s="384"/>
      <c r="I40" s="383">
        <f>I27/Caratteristiche!K5</f>
        <v>0</v>
      </c>
      <c r="J40" s="384"/>
      <c r="K40" s="390">
        <f>K27/Caratteristiche!M5</f>
        <v>143.72675858951175</v>
      </c>
      <c r="L40" s="391"/>
    </row>
    <row r="41" spans="1:13" ht="12.75" customHeight="1" x14ac:dyDescent="0.2">
      <c r="A41" s="394" t="s">
        <v>224</v>
      </c>
      <c r="B41" s="395"/>
      <c r="C41" s="395"/>
      <c r="D41" s="396"/>
      <c r="E41" s="385"/>
      <c r="F41" s="386"/>
      <c r="G41" s="385"/>
      <c r="H41" s="386"/>
      <c r="I41" s="385"/>
      <c r="J41" s="386"/>
      <c r="K41" s="392"/>
      <c r="L41" s="393"/>
    </row>
    <row r="42" spans="1:13" ht="13.5" customHeight="1" x14ac:dyDescent="0.2">
      <c r="A42" s="377" t="s">
        <v>118</v>
      </c>
      <c r="B42" s="378"/>
      <c r="C42" s="378"/>
      <c r="D42" s="379"/>
      <c r="E42" s="385"/>
      <c r="F42" s="386"/>
      <c r="G42" s="385"/>
      <c r="H42" s="386"/>
      <c r="I42" s="385"/>
      <c r="J42" s="386"/>
      <c r="K42" s="392"/>
      <c r="L42" s="393"/>
    </row>
    <row r="43" spans="1:13" ht="12.75" customHeight="1" x14ac:dyDescent="0.2">
      <c r="A43" s="380" t="s">
        <v>268</v>
      </c>
      <c r="B43" s="381"/>
      <c r="C43" s="381"/>
      <c r="D43" s="382"/>
      <c r="E43" s="408" t="e">
        <f>Caratteristiche!G5/Organizzazione!E8</f>
        <v>#DIV/0!</v>
      </c>
      <c r="F43" s="408"/>
      <c r="G43" s="408" t="e">
        <f>Caratteristiche!I5/Organizzazione!G8</f>
        <v>#DIV/0!</v>
      </c>
      <c r="H43" s="408"/>
      <c r="I43" s="408" t="e">
        <f>Caratteristiche!K5/Organizzazione!I8</f>
        <v>#DIV/0!</v>
      </c>
      <c r="J43" s="408"/>
      <c r="K43" s="409">
        <f>Caratteristiche!M5/Organizzazione!K8</f>
        <v>316</v>
      </c>
      <c r="L43" s="410"/>
    </row>
    <row r="44" spans="1:13" ht="12.75" customHeight="1" x14ac:dyDescent="0.2">
      <c r="A44" s="394" t="s">
        <v>118</v>
      </c>
      <c r="B44" s="395"/>
      <c r="C44" s="395"/>
      <c r="D44" s="396"/>
      <c r="E44" s="408"/>
      <c r="F44" s="408"/>
      <c r="G44" s="408"/>
      <c r="H44" s="408"/>
      <c r="I44" s="408"/>
      <c r="J44" s="408"/>
      <c r="K44" s="411"/>
      <c r="L44" s="412"/>
      <c r="M44" s="57"/>
    </row>
    <row r="45" spans="1:13" ht="12.75" customHeight="1" x14ac:dyDescent="0.2">
      <c r="A45" s="377" t="s">
        <v>266</v>
      </c>
      <c r="B45" s="378"/>
      <c r="C45" s="378"/>
      <c r="D45" s="379"/>
      <c r="E45" s="408"/>
      <c r="F45" s="408"/>
      <c r="G45" s="408"/>
      <c r="H45" s="408"/>
      <c r="I45" s="408"/>
      <c r="J45" s="408"/>
      <c r="K45" s="411"/>
      <c r="L45" s="412"/>
    </row>
    <row r="46" spans="1:13" ht="12.75" customHeight="1" x14ac:dyDescent="0.2">
      <c r="A46" s="398" t="s">
        <v>269</v>
      </c>
      <c r="B46" s="399"/>
      <c r="C46" s="399"/>
      <c r="D46" s="400"/>
      <c r="E46" s="401" t="e">
        <f>E5/E8</f>
        <v>#DIV/0!</v>
      </c>
      <c r="F46" s="401"/>
      <c r="G46" s="401" t="e">
        <f>G5/G8</f>
        <v>#DIV/0!</v>
      </c>
      <c r="H46" s="401"/>
      <c r="I46" s="401" t="e">
        <f>I5/I8</f>
        <v>#DIV/0!</v>
      </c>
      <c r="J46" s="401"/>
      <c r="K46" s="402">
        <f>K5/K8</f>
        <v>0</v>
      </c>
      <c r="L46" s="403"/>
    </row>
    <row r="47" spans="1:13" ht="12.75" customHeight="1" x14ac:dyDescent="0.2">
      <c r="A47" s="394" t="s">
        <v>270</v>
      </c>
      <c r="B47" s="395"/>
      <c r="C47" s="395"/>
      <c r="D47" s="396"/>
      <c r="E47" s="401"/>
      <c r="F47" s="401"/>
      <c r="G47" s="401"/>
      <c r="H47" s="401"/>
      <c r="I47" s="401"/>
      <c r="J47" s="401"/>
      <c r="K47" s="402"/>
      <c r="L47" s="403"/>
    </row>
    <row r="48" spans="1:13" ht="12.75" customHeight="1" x14ac:dyDescent="0.2">
      <c r="A48" s="377" t="s">
        <v>266</v>
      </c>
      <c r="B48" s="378"/>
      <c r="C48" s="378"/>
      <c r="D48" s="379"/>
      <c r="E48" s="401"/>
      <c r="F48" s="401"/>
      <c r="G48" s="401"/>
      <c r="H48" s="401"/>
      <c r="I48" s="401"/>
      <c r="J48" s="401"/>
      <c r="K48" s="402"/>
      <c r="L48" s="403"/>
    </row>
    <row r="49" spans="1:12" ht="12.75" customHeight="1" x14ac:dyDescent="0.2">
      <c r="A49" s="380" t="s">
        <v>271</v>
      </c>
      <c r="B49" s="381"/>
      <c r="C49" s="381"/>
      <c r="D49" s="382"/>
      <c r="E49" s="401" t="e">
        <f>E6/E8</f>
        <v>#DIV/0!</v>
      </c>
      <c r="F49" s="401"/>
      <c r="G49" s="401" t="e">
        <f>G6/G8</f>
        <v>#DIV/0!</v>
      </c>
      <c r="H49" s="401"/>
      <c r="I49" s="401" t="e">
        <f>I6/I8</f>
        <v>#DIV/0!</v>
      </c>
      <c r="J49" s="401"/>
      <c r="K49" s="402">
        <f>K6/K8</f>
        <v>0</v>
      </c>
      <c r="L49" s="403"/>
    </row>
    <row r="50" spans="1:12" ht="12.75" customHeight="1" x14ac:dyDescent="0.2">
      <c r="A50" s="394" t="s">
        <v>272</v>
      </c>
      <c r="B50" s="395"/>
      <c r="C50" s="395"/>
      <c r="D50" s="396"/>
      <c r="E50" s="401"/>
      <c r="F50" s="401"/>
      <c r="G50" s="401"/>
      <c r="H50" s="401"/>
      <c r="I50" s="401"/>
      <c r="J50" s="401"/>
      <c r="K50" s="402"/>
      <c r="L50" s="403"/>
    </row>
    <row r="51" spans="1:12" ht="13.5" customHeight="1" x14ac:dyDescent="0.2">
      <c r="A51" s="413" t="s">
        <v>266</v>
      </c>
      <c r="B51" s="395"/>
      <c r="C51" s="395"/>
      <c r="D51" s="396"/>
      <c r="E51" s="401"/>
      <c r="F51" s="401"/>
      <c r="G51" s="401"/>
      <c r="H51" s="401"/>
      <c r="I51" s="401"/>
      <c r="J51" s="401"/>
      <c r="K51" s="402"/>
      <c r="L51" s="403"/>
    </row>
    <row r="52" spans="1:12" ht="13.15" customHeight="1" x14ac:dyDescent="0.2">
      <c r="A52" s="398" t="s">
        <v>273</v>
      </c>
      <c r="B52" s="399"/>
      <c r="C52" s="399"/>
      <c r="D52" s="400"/>
      <c r="E52" s="401" t="e">
        <f>E29/E28</f>
        <v>#DIV/0!</v>
      </c>
      <c r="F52" s="401"/>
      <c r="G52" s="401" t="e">
        <f>G29/G28</f>
        <v>#DIV/0!</v>
      </c>
      <c r="H52" s="401"/>
      <c r="I52" s="401" t="e">
        <f>I29/I28</f>
        <v>#DIV/0!</v>
      </c>
      <c r="J52" s="401"/>
      <c r="K52" s="414" t="e">
        <f>K29/K28</f>
        <v>#DIV/0!</v>
      </c>
      <c r="L52" s="403"/>
    </row>
    <row r="53" spans="1:12" ht="13.15" customHeight="1" x14ac:dyDescent="0.2">
      <c r="A53" s="394" t="s">
        <v>274</v>
      </c>
      <c r="B53" s="395"/>
      <c r="C53" s="395"/>
      <c r="D53" s="396"/>
      <c r="E53" s="401"/>
      <c r="F53" s="401"/>
      <c r="G53" s="401"/>
      <c r="H53" s="401"/>
      <c r="I53" s="401"/>
      <c r="J53" s="401"/>
      <c r="K53" s="414"/>
      <c r="L53" s="403"/>
    </row>
    <row r="54" spans="1:12" ht="13.15" customHeight="1" x14ac:dyDescent="0.2">
      <c r="A54" s="377" t="s">
        <v>275</v>
      </c>
      <c r="B54" s="378"/>
      <c r="C54" s="378"/>
      <c r="D54" s="379"/>
      <c r="E54" s="401"/>
      <c r="F54" s="401"/>
      <c r="G54" s="401"/>
      <c r="H54" s="401"/>
      <c r="I54" s="401"/>
      <c r="J54" s="401"/>
      <c r="K54" s="414"/>
      <c r="L54" s="403"/>
    </row>
    <row r="55" spans="1:12" ht="13.15" customHeight="1" x14ac:dyDescent="0.2">
      <c r="A55" s="398" t="s">
        <v>276</v>
      </c>
      <c r="B55" s="399"/>
      <c r="C55" s="399"/>
      <c r="D55" s="400"/>
      <c r="E55" s="386" t="e">
        <f>E29/E8</f>
        <v>#DIV/0!</v>
      </c>
      <c r="F55" s="386"/>
      <c r="G55" s="386" t="e">
        <f>G29/G8</f>
        <v>#DIV/0!</v>
      </c>
      <c r="H55" s="386"/>
      <c r="I55" s="386" t="e">
        <f>I29/I8</f>
        <v>#DIV/0!</v>
      </c>
      <c r="J55" s="386"/>
      <c r="K55" s="421">
        <f>K29/K8</f>
        <v>0</v>
      </c>
      <c r="L55" s="422"/>
    </row>
    <row r="56" spans="1:12" ht="13.15" customHeight="1" x14ac:dyDescent="0.2">
      <c r="A56" s="394" t="s">
        <v>277</v>
      </c>
      <c r="B56" s="395"/>
      <c r="C56" s="395"/>
      <c r="D56" s="396"/>
      <c r="E56" s="386"/>
      <c r="F56" s="386"/>
      <c r="G56" s="386"/>
      <c r="H56" s="386"/>
      <c r="I56" s="386"/>
      <c r="J56" s="386"/>
      <c r="K56" s="421"/>
      <c r="L56" s="422"/>
    </row>
    <row r="57" spans="1:12" ht="13.15" customHeight="1" x14ac:dyDescent="0.2">
      <c r="A57" s="377" t="s">
        <v>266</v>
      </c>
      <c r="B57" s="378"/>
      <c r="C57" s="378"/>
      <c r="D57" s="379"/>
      <c r="E57" s="386"/>
      <c r="F57" s="386"/>
      <c r="G57" s="386"/>
      <c r="H57" s="386"/>
      <c r="I57" s="386"/>
      <c r="J57" s="386"/>
      <c r="K57" s="421"/>
      <c r="L57" s="422"/>
    </row>
    <row r="58" spans="1:12" ht="13.15" customHeight="1" x14ac:dyDescent="0.2">
      <c r="A58" s="380" t="s">
        <v>278</v>
      </c>
      <c r="B58" s="381"/>
      <c r="C58" s="381"/>
      <c r="D58" s="382"/>
      <c r="E58" s="401" t="e">
        <f>E29/E27</f>
        <v>#DIV/0!</v>
      </c>
      <c r="F58" s="401"/>
      <c r="G58" s="401" t="e">
        <f>G29/G27</f>
        <v>#DIV/0!</v>
      </c>
      <c r="H58" s="401"/>
      <c r="I58" s="401" t="e">
        <f>I29/I27</f>
        <v>#DIV/0!</v>
      </c>
      <c r="J58" s="401"/>
      <c r="K58" s="414">
        <f>K29/K27</f>
        <v>0</v>
      </c>
      <c r="L58" s="403"/>
    </row>
    <row r="59" spans="1:12" ht="13.15" customHeight="1" x14ac:dyDescent="0.2">
      <c r="A59" s="394" t="s">
        <v>277</v>
      </c>
      <c r="B59" s="395"/>
      <c r="C59" s="395"/>
      <c r="D59" s="396"/>
      <c r="E59" s="401"/>
      <c r="F59" s="401"/>
      <c r="G59" s="401"/>
      <c r="H59" s="401"/>
      <c r="I59" s="401"/>
      <c r="J59" s="401"/>
      <c r="K59" s="414"/>
      <c r="L59" s="403"/>
    </row>
    <row r="60" spans="1:12" ht="13.9" customHeight="1" thickBot="1" x14ac:dyDescent="0.25">
      <c r="A60" s="418" t="s">
        <v>224</v>
      </c>
      <c r="B60" s="419"/>
      <c r="C60" s="419"/>
      <c r="D60" s="420"/>
      <c r="E60" s="415"/>
      <c r="F60" s="415"/>
      <c r="G60" s="415"/>
      <c r="H60" s="415"/>
      <c r="I60" s="415"/>
      <c r="J60" s="415"/>
      <c r="K60" s="416"/>
      <c r="L60" s="417"/>
    </row>
    <row r="63" spans="1:12" x14ac:dyDescent="0.2">
      <c r="A63" s="354"/>
      <c r="B63" s="354"/>
      <c r="C63" s="354"/>
      <c r="D63" s="354"/>
      <c r="E63" s="354"/>
      <c r="F63" s="354"/>
      <c r="G63" s="354"/>
      <c r="H63" s="354"/>
      <c r="I63" s="354"/>
      <c r="J63" s="354"/>
      <c r="K63" s="354"/>
      <c r="L63" s="354"/>
    </row>
  </sheetData>
  <sheetProtection algorithmName="SHA-512" hashValue="QKr4rpk6jBR2D2grtimC8wqEC3rG1lVXmPUd9f7MFvFsHFz4gEogHz6Hn9BWucydbahZNOrqZ9WKZkmHr9xPaw==" saltValue="e9TGauJeIXxOVIo8FgeWXA==" spinCount="100000" sheet="1" objects="1" scenarios="1"/>
  <customSheetViews>
    <customSheetView guid="{FD66CCA4-E734-40F6-A42D-704ADC03C8FF}" showPageBreaks="1" printArea="1" showRuler="0" topLeftCell="A7">
      <selection activeCell="S19" sqref="S19"/>
      <rowBreaks count="1" manualBreakCount="1">
        <brk id="60" max="11" man="1"/>
      </rowBreaks>
      <pageMargins left="0.39370078740157483" right="0.39370078740157483" top="0.6692913385826772" bottom="0.19685039370078741" header="0.19685039370078741" footer="0.19685039370078741"/>
      <printOptions horizontalCentered="1"/>
      <pageSetup scale="80" orientation="portrait" r:id="rId1"/>
      <headerFooter alignWithMargins="0">
        <oddHeader>&amp;C&amp;B</oddHeader>
        <oddFooter>&amp;L&amp;"Tahoma,Corsivo"&amp;8&amp;F&amp;R&amp;P</oddFooter>
      </headerFooter>
    </customSheetView>
    <customSheetView guid="{0CDFE071-D2BF-4AC9-96FE-3C7CC2EB89D1}" showPageBreaks="1" printArea="1" topLeftCell="A13">
      <selection activeCell="E34" sqref="E34:F36"/>
      <rowBreaks count="1" manualBreakCount="1">
        <brk id="60" max="11" man="1"/>
      </rowBreaks>
      <pageMargins left="0.39370078740157483" right="0.39370078740157483" top="0.6692913385826772" bottom="0.19685039370078741" header="0.19685039370078741" footer="0.19685039370078741"/>
      <printOptions horizontalCentered="1"/>
      <pageSetup scale="80" orientation="portrait" r:id="rId2"/>
      <headerFooter alignWithMargins="0">
        <oddHeader>&amp;C&amp;B</oddHeader>
        <oddFooter>&amp;L&amp;"Tahoma,Corsivo"&amp;8&amp;F&amp;R&amp;P</oddFooter>
      </headerFooter>
    </customSheetView>
    <customSheetView guid="{5274FD7E-76C2-47C3-8C9C-C2C181076605}" showPageBreaks="1" showRuler="0" topLeftCell="A49">
      <selection activeCell="N29" sqref="N29"/>
      <rowBreaks count="1" manualBreakCount="1">
        <brk id="60" max="11" man="1"/>
      </rowBreaks>
      <pageMargins left="0.39370078740157483" right="0.39370078740157483" top="0.6692913385826772" bottom="0.19685039370078741" header="0.19685039370078741" footer="0.19685039370078741"/>
      <printOptions horizontalCentered="1"/>
      <pageSetup scale="80" orientation="portrait" r:id="rId3"/>
      <headerFooter alignWithMargins="0">
        <oddHeader>&amp;C&amp;B</oddHeader>
        <oddFooter>&amp;L&amp;"Tahoma,Corsivo"&amp;8&amp;F&amp;R&amp;P</oddFooter>
      </headerFooter>
    </customSheetView>
  </customSheetViews>
  <mergeCells count="164">
    <mergeCell ref="A63:L63"/>
    <mergeCell ref="A58:D58"/>
    <mergeCell ref="E58:F60"/>
    <mergeCell ref="G58:H60"/>
    <mergeCell ref="I58:J60"/>
    <mergeCell ref="K58:L60"/>
    <mergeCell ref="A59:D59"/>
    <mergeCell ref="A60:D60"/>
    <mergeCell ref="K55:L57"/>
    <mergeCell ref="A56:D56"/>
    <mergeCell ref="A57:D57"/>
    <mergeCell ref="A55:D55"/>
    <mergeCell ref="E55:F57"/>
    <mergeCell ref="G55:H57"/>
    <mergeCell ref="I55:J57"/>
    <mergeCell ref="K49:L51"/>
    <mergeCell ref="A50:D50"/>
    <mergeCell ref="A51:D51"/>
    <mergeCell ref="A52:D52"/>
    <mergeCell ref="E52:F54"/>
    <mergeCell ref="G52:H54"/>
    <mergeCell ref="I52:J54"/>
    <mergeCell ref="K52:L54"/>
    <mergeCell ref="A53:D53"/>
    <mergeCell ref="A54:D54"/>
    <mergeCell ref="A49:D49"/>
    <mergeCell ref="E49:F51"/>
    <mergeCell ref="G49:H51"/>
    <mergeCell ref="I49:J51"/>
    <mergeCell ref="I40:J42"/>
    <mergeCell ref="A47:D47"/>
    <mergeCell ref="A48:D48"/>
    <mergeCell ref="A43:D43"/>
    <mergeCell ref="E43:F45"/>
    <mergeCell ref="K40:L42"/>
    <mergeCell ref="A41:D41"/>
    <mergeCell ref="A42:D42"/>
    <mergeCell ref="K43:L45"/>
    <mergeCell ref="A44:D44"/>
    <mergeCell ref="A46:D46"/>
    <mergeCell ref="E46:F48"/>
    <mergeCell ref="G46:H48"/>
    <mergeCell ref="I46:J48"/>
    <mergeCell ref="K46:L48"/>
    <mergeCell ref="G43:H45"/>
    <mergeCell ref="I43:J45"/>
    <mergeCell ref="A33:D33"/>
    <mergeCell ref="E33:F33"/>
    <mergeCell ref="G33:H33"/>
    <mergeCell ref="I33:J33"/>
    <mergeCell ref="A45:D45"/>
    <mergeCell ref="A40:D40"/>
    <mergeCell ref="E40:F42"/>
    <mergeCell ref="A32:L32"/>
    <mergeCell ref="K37:L39"/>
    <mergeCell ref="A38:D38"/>
    <mergeCell ref="A39:D39"/>
    <mergeCell ref="K33:L33"/>
    <mergeCell ref="A34:D34"/>
    <mergeCell ref="E34:F36"/>
    <mergeCell ref="G34:H36"/>
    <mergeCell ref="I34:J36"/>
    <mergeCell ref="K34:L36"/>
    <mergeCell ref="A35:D35"/>
    <mergeCell ref="A37:D37"/>
    <mergeCell ref="E37:F39"/>
    <mergeCell ref="G37:H39"/>
    <mergeCell ref="I37:J39"/>
    <mergeCell ref="A36:D36"/>
    <mergeCell ref="G40:H42"/>
    <mergeCell ref="A29:D29"/>
    <mergeCell ref="E29:F29"/>
    <mergeCell ref="G29:H29"/>
    <mergeCell ref="I29:J29"/>
    <mergeCell ref="K27:L27"/>
    <mergeCell ref="A28:D28"/>
    <mergeCell ref="E28:F28"/>
    <mergeCell ref="G28:H28"/>
    <mergeCell ref="I28:J28"/>
    <mergeCell ref="K28:L28"/>
    <mergeCell ref="K29:L29"/>
    <mergeCell ref="A27:D27"/>
    <mergeCell ref="E27:F27"/>
    <mergeCell ref="G27:H27"/>
    <mergeCell ref="I27:J27"/>
    <mergeCell ref="A22:L22"/>
    <mergeCell ref="A25:L25"/>
    <mergeCell ref="A26:D26"/>
    <mergeCell ref="E26:F26"/>
    <mergeCell ref="G26:H26"/>
    <mergeCell ref="I26:J26"/>
    <mergeCell ref="K26:L26"/>
    <mergeCell ref="K18:L18"/>
    <mergeCell ref="K19:L19"/>
    <mergeCell ref="A20:D20"/>
    <mergeCell ref="E20:F20"/>
    <mergeCell ref="G20:H20"/>
    <mergeCell ref="I20:J20"/>
    <mergeCell ref="K20:L20"/>
    <mergeCell ref="A19:D19"/>
    <mergeCell ref="A16:L16"/>
    <mergeCell ref="A17:L17"/>
    <mergeCell ref="G12:H12"/>
    <mergeCell ref="I12:J12"/>
    <mergeCell ref="K14:L14"/>
    <mergeCell ref="A15:D15"/>
    <mergeCell ref="E15:F15"/>
    <mergeCell ref="G15:H15"/>
    <mergeCell ref="E19:F19"/>
    <mergeCell ref="G19:H19"/>
    <mergeCell ref="A18:D18"/>
    <mergeCell ref="E18:F18"/>
    <mergeCell ref="G18:H18"/>
    <mergeCell ref="I18:J18"/>
    <mergeCell ref="I15:J15"/>
    <mergeCell ref="K15:L15"/>
    <mergeCell ref="A14:D14"/>
    <mergeCell ref="E14:F14"/>
    <mergeCell ref="I19:J19"/>
    <mergeCell ref="G6:H6"/>
    <mergeCell ref="I6:J6"/>
    <mergeCell ref="K12:L12"/>
    <mergeCell ref="A13:D13"/>
    <mergeCell ref="E13:F13"/>
    <mergeCell ref="G13:H13"/>
    <mergeCell ref="G14:H14"/>
    <mergeCell ref="I14:J14"/>
    <mergeCell ref="I13:J13"/>
    <mergeCell ref="K13:L13"/>
    <mergeCell ref="A12:D12"/>
    <mergeCell ref="E12:F12"/>
    <mergeCell ref="A9:L9"/>
    <mergeCell ref="A7:D7"/>
    <mergeCell ref="E7:F7"/>
    <mergeCell ref="G7:H7"/>
    <mergeCell ref="I7:J7"/>
    <mergeCell ref="A10:L10"/>
    <mergeCell ref="A6:D6"/>
    <mergeCell ref="E6:F6"/>
    <mergeCell ref="K6:L6"/>
    <mergeCell ref="A1:J1"/>
    <mergeCell ref="A2:L2"/>
    <mergeCell ref="A3:L3"/>
    <mergeCell ref="A4:D4"/>
    <mergeCell ref="E4:F4"/>
    <mergeCell ref="A11:D11"/>
    <mergeCell ref="E11:F11"/>
    <mergeCell ref="G11:H11"/>
    <mergeCell ref="I11:J11"/>
    <mergeCell ref="K11:L11"/>
    <mergeCell ref="A5:D5"/>
    <mergeCell ref="K7:L7"/>
    <mergeCell ref="A8:D8"/>
    <mergeCell ref="E8:F8"/>
    <mergeCell ref="G8:H8"/>
    <mergeCell ref="G4:H4"/>
    <mergeCell ref="I4:J4"/>
    <mergeCell ref="K4:L4"/>
    <mergeCell ref="E5:F5"/>
    <mergeCell ref="G5:H5"/>
    <mergeCell ref="I5:J5"/>
    <mergeCell ref="K5:L5"/>
    <mergeCell ref="I8:J8"/>
    <mergeCell ref="K8:L8"/>
  </mergeCells>
  <phoneticPr fontId="27" type="noConversion"/>
  <printOptions horizontalCentered="1"/>
  <pageMargins left="0.39370078740157483" right="0.39370078740157483" top="0.6692913385826772" bottom="0.19685039370078741" header="0.19685039370078741" footer="0.19685039370078741"/>
  <pageSetup scale="80" orientation="portrait" r:id="rId4"/>
  <headerFooter alignWithMargins="0">
    <oddHeader xml:space="preserve">&amp;C
</oddHeader>
    <oddFooter>&amp;L&amp;"Tahoma,Corsivo"&amp;8&amp;F&amp;R&amp;P</oddFooter>
  </headerFooter>
  <rowBreaks count="1" manualBreakCount="1">
    <brk id="60" max="11"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O64"/>
  <sheetViews>
    <sheetView tabSelected="1" zoomScaleNormal="100" workbookViewId="0">
      <selection activeCell="K11" sqref="K11:L11"/>
    </sheetView>
  </sheetViews>
  <sheetFormatPr defaultRowHeight="12.75" x14ac:dyDescent="0.2"/>
  <cols>
    <col min="1" max="9" width="9.140625" style="5"/>
    <col min="10" max="10" width="10.140625" style="5" bestFit="1" customWidth="1"/>
    <col min="11" max="11" width="9.140625" style="5"/>
    <col min="12" max="12" width="9.7109375" style="5" customWidth="1"/>
    <col min="13" max="13" width="11.42578125" style="5" customWidth="1"/>
    <col min="14" max="14" width="11" style="5" customWidth="1"/>
    <col min="15" max="15" width="19" style="5" bestFit="1" customWidth="1"/>
    <col min="16" max="16384" width="9.140625" style="5"/>
  </cols>
  <sheetData>
    <row r="1" spans="1:15" ht="21.75" customHeight="1" x14ac:dyDescent="0.2">
      <c r="A1" s="423"/>
      <c r="B1" s="424"/>
      <c r="C1" s="424"/>
      <c r="D1" s="424"/>
      <c r="E1" s="424"/>
      <c r="F1" s="424"/>
      <c r="G1" s="424"/>
      <c r="H1" s="424"/>
      <c r="I1" s="424"/>
      <c r="J1" s="424"/>
      <c r="K1" s="424"/>
      <c r="L1" s="424"/>
      <c r="M1" s="3" t="s">
        <v>116</v>
      </c>
      <c r="N1" s="4">
        <v>2020</v>
      </c>
    </row>
    <row r="2" spans="1:15" ht="24.75" customHeight="1" thickBot="1" x14ac:dyDescent="0.25">
      <c r="A2" s="425" t="s">
        <v>117</v>
      </c>
      <c r="B2" s="321"/>
      <c r="C2" s="321"/>
      <c r="D2" s="321"/>
      <c r="E2" s="321"/>
      <c r="F2" s="321"/>
      <c r="G2" s="321"/>
      <c r="H2" s="321"/>
      <c r="I2" s="321"/>
      <c r="J2" s="321"/>
      <c r="K2" s="321"/>
      <c r="L2" s="321"/>
      <c r="M2" s="321"/>
      <c r="N2" s="426"/>
    </row>
    <row r="3" spans="1:15" ht="13.5" customHeight="1" x14ac:dyDescent="0.2">
      <c r="A3" s="323" t="s">
        <v>118</v>
      </c>
      <c r="B3" s="324"/>
      <c r="C3" s="324"/>
      <c r="D3" s="324"/>
      <c r="E3" s="324"/>
      <c r="F3" s="324"/>
      <c r="G3" s="324"/>
      <c r="H3" s="324"/>
      <c r="I3" s="324"/>
      <c r="J3" s="324"/>
      <c r="K3" s="324"/>
      <c r="L3" s="324"/>
      <c r="M3" s="324"/>
      <c r="N3" s="325"/>
    </row>
    <row r="4" spans="1:15" ht="15" customHeight="1" x14ac:dyDescent="0.2">
      <c r="A4" s="427" t="s">
        <v>119</v>
      </c>
      <c r="B4" s="428"/>
      <c r="C4" s="428"/>
      <c r="D4" s="428"/>
      <c r="E4" s="428"/>
      <c r="F4" s="428"/>
      <c r="G4" s="429">
        <v>2017</v>
      </c>
      <c r="H4" s="429"/>
      <c r="I4" s="429">
        <f>N1-2</f>
        <v>2018</v>
      </c>
      <c r="J4" s="429"/>
      <c r="K4" s="429">
        <f>N1-1</f>
        <v>2019</v>
      </c>
      <c r="L4" s="429"/>
      <c r="M4" s="430">
        <v>2020</v>
      </c>
      <c r="N4" s="431"/>
      <c r="O4" s="6"/>
    </row>
    <row r="5" spans="1:15" ht="12.75" customHeight="1" x14ac:dyDescent="0.2">
      <c r="A5" s="445" t="s">
        <v>120</v>
      </c>
      <c r="B5" s="446"/>
      <c r="C5" s="446"/>
      <c r="D5" s="446"/>
      <c r="E5" s="446"/>
      <c r="F5" s="446"/>
      <c r="G5" s="447"/>
      <c r="H5" s="448"/>
      <c r="I5" s="449"/>
      <c r="J5" s="449"/>
      <c r="K5" s="440">
        <v>2244</v>
      </c>
      <c r="L5" s="441"/>
      <c r="M5" s="450">
        <v>2212</v>
      </c>
      <c r="N5" s="451"/>
    </row>
    <row r="6" spans="1:15" ht="12.75" customHeight="1" x14ac:dyDescent="0.2">
      <c r="A6" s="435" t="s">
        <v>121</v>
      </c>
      <c r="B6" s="436"/>
      <c r="C6" s="436"/>
      <c r="D6" s="436"/>
      <c r="E6" s="436"/>
      <c r="F6" s="436"/>
      <c r="G6" s="437"/>
      <c r="H6" s="438"/>
      <c r="I6" s="439"/>
      <c r="J6" s="439"/>
      <c r="K6" s="440">
        <v>155</v>
      </c>
      <c r="L6" s="441"/>
      <c r="M6" s="442">
        <v>188</v>
      </c>
      <c r="N6" s="443"/>
      <c r="O6" s="6"/>
    </row>
    <row r="7" spans="1:15" hidden="1" x14ac:dyDescent="0.2">
      <c r="A7" s="432"/>
      <c r="B7" s="433"/>
      <c r="C7" s="433"/>
      <c r="D7" s="433"/>
      <c r="E7" s="433"/>
      <c r="F7" s="433"/>
      <c r="G7" s="433"/>
      <c r="H7" s="433"/>
      <c r="I7" s="433"/>
      <c r="J7" s="433"/>
      <c r="K7" s="433"/>
      <c r="L7" s="433"/>
      <c r="M7" s="433"/>
      <c r="N7" s="434"/>
    </row>
    <row r="8" spans="1:15" ht="13.15" customHeight="1" x14ac:dyDescent="0.2">
      <c r="A8" s="427" t="s">
        <v>119</v>
      </c>
      <c r="B8" s="428"/>
      <c r="C8" s="428"/>
      <c r="D8" s="428"/>
      <c r="E8" s="428"/>
      <c r="F8" s="428"/>
      <c r="G8" s="429">
        <f>N1-3</f>
        <v>2017</v>
      </c>
      <c r="H8" s="429"/>
      <c r="I8" s="429">
        <f>N1-2</f>
        <v>2018</v>
      </c>
      <c r="J8" s="429"/>
      <c r="K8" s="429">
        <f>N1-1</f>
        <v>2019</v>
      </c>
      <c r="L8" s="444"/>
      <c r="M8" s="429">
        <v>2020</v>
      </c>
      <c r="N8" s="444"/>
    </row>
    <row r="9" spans="1:15" x14ac:dyDescent="0.2">
      <c r="A9" s="452" t="s">
        <v>122</v>
      </c>
      <c r="B9" s="453"/>
      <c r="C9" s="453"/>
      <c r="D9" s="453"/>
      <c r="E9" s="453"/>
      <c r="F9" s="453"/>
      <c r="G9" s="454"/>
      <c r="H9" s="454"/>
      <c r="I9" s="454"/>
      <c r="J9" s="454"/>
      <c r="K9" s="440">
        <v>19</v>
      </c>
      <c r="L9" s="441"/>
      <c r="M9" s="442">
        <v>19</v>
      </c>
      <c r="N9" s="443"/>
    </row>
    <row r="10" spans="1:15" x14ac:dyDescent="0.2">
      <c r="A10" s="435" t="s">
        <v>123</v>
      </c>
      <c r="B10" s="436"/>
      <c r="C10" s="436"/>
      <c r="D10" s="436"/>
      <c r="E10" s="436"/>
      <c r="F10" s="436"/>
      <c r="G10" s="439"/>
      <c r="H10" s="439"/>
      <c r="I10" s="439"/>
      <c r="J10" s="439"/>
      <c r="K10" s="440">
        <v>33</v>
      </c>
      <c r="L10" s="441"/>
      <c r="M10" s="442">
        <v>39</v>
      </c>
      <c r="N10" s="443"/>
    </row>
    <row r="11" spans="1:15" ht="13.15" customHeight="1" x14ac:dyDescent="0.2">
      <c r="A11" s="435" t="s">
        <v>124</v>
      </c>
      <c r="B11" s="436"/>
      <c r="C11" s="436"/>
      <c r="D11" s="436"/>
      <c r="E11" s="436"/>
      <c r="F11" s="436"/>
      <c r="G11" s="439"/>
      <c r="H11" s="437"/>
      <c r="I11" s="439"/>
      <c r="J11" s="437"/>
      <c r="K11" s="440">
        <v>161</v>
      </c>
      <c r="L11" s="441"/>
      <c r="M11" s="442">
        <v>62</v>
      </c>
      <c r="N11" s="443"/>
    </row>
    <row r="12" spans="1:15" x14ac:dyDescent="0.2">
      <c r="A12" s="432" t="s">
        <v>125</v>
      </c>
      <c r="B12" s="433"/>
      <c r="C12" s="433"/>
      <c r="D12" s="433"/>
      <c r="E12" s="433"/>
      <c r="F12" s="433"/>
      <c r="G12" s="455"/>
      <c r="H12" s="455"/>
      <c r="I12" s="455"/>
      <c r="J12" s="455"/>
      <c r="K12" s="440">
        <v>121</v>
      </c>
      <c r="L12" s="441"/>
      <c r="M12" s="442">
        <v>41</v>
      </c>
      <c r="N12" s="443"/>
    </row>
    <row r="13" spans="1:15" s="8" customFormat="1" ht="12.75" customHeight="1" x14ac:dyDescent="0.15">
      <c r="A13" s="468" t="s">
        <v>126</v>
      </c>
      <c r="B13" s="469"/>
      <c r="C13" s="469"/>
      <c r="D13" s="469"/>
      <c r="E13" s="469"/>
      <c r="F13" s="469"/>
      <c r="G13" s="429">
        <f>N1-3</f>
        <v>2017</v>
      </c>
      <c r="H13" s="429"/>
      <c r="I13" s="429">
        <f>N1-2</f>
        <v>2018</v>
      </c>
      <c r="J13" s="429"/>
      <c r="K13" s="429">
        <f>N1-1</f>
        <v>2019</v>
      </c>
      <c r="L13" s="429"/>
      <c r="M13" s="457">
        <f>N1</f>
        <v>2020</v>
      </c>
      <c r="N13" s="458"/>
      <c r="O13" s="7"/>
    </row>
    <row r="14" spans="1:15" ht="12.75" customHeight="1" x14ac:dyDescent="0.2">
      <c r="A14" s="459" t="s">
        <v>127</v>
      </c>
      <c r="B14" s="460"/>
      <c r="C14" s="460"/>
      <c r="D14" s="460"/>
      <c r="E14" s="461" t="s">
        <v>128</v>
      </c>
      <c r="F14" s="461"/>
      <c r="G14" s="462"/>
      <c r="H14" s="463"/>
      <c r="I14" s="462"/>
      <c r="J14" s="463"/>
      <c r="K14" s="464">
        <v>124</v>
      </c>
      <c r="L14" s="465"/>
      <c r="M14" s="466">
        <v>137</v>
      </c>
      <c r="N14" s="467"/>
      <c r="O14" s="9"/>
    </row>
    <row r="15" spans="1:15" ht="12.75" customHeight="1" x14ac:dyDescent="0.2">
      <c r="A15" s="435" t="s">
        <v>129</v>
      </c>
      <c r="B15" s="436"/>
      <c r="C15" s="436"/>
      <c r="D15" s="436"/>
      <c r="E15" s="456" t="s">
        <v>130</v>
      </c>
      <c r="F15" s="456" t="s">
        <v>130</v>
      </c>
      <c r="G15" s="437"/>
      <c r="H15" s="438"/>
      <c r="I15" s="437"/>
      <c r="J15" s="438"/>
      <c r="K15" s="440">
        <v>170</v>
      </c>
      <c r="L15" s="441"/>
      <c r="M15" s="442">
        <v>171</v>
      </c>
      <c r="N15" s="443"/>
      <c r="O15" s="9"/>
    </row>
    <row r="16" spans="1:15" ht="12.75" customHeight="1" x14ac:dyDescent="0.2">
      <c r="A16" s="435" t="s">
        <v>131</v>
      </c>
      <c r="B16" s="436"/>
      <c r="C16" s="436"/>
      <c r="D16" s="436"/>
      <c r="E16" s="456" t="s">
        <v>132</v>
      </c>
      <c r="F16" s="456" t="s">
        <v>132</v>
      </c>
      <c r="G16" s="437"/>
      <c r="H16" s="438"/>
      <c r="I16" s="437"/>
      <c r="J16" s="438"/>
      <c r="K16" s="440">
        <v>330</v>
      </c>
      <c r="L16" s="441"/>
      <c r="M16" s="442">
        <v>301</v>
      </c>
      <c r="N16" s="443"/>
      <c r="O16" s="9"/>
    </row>
    <row r="17" spans="1:15" x14ac:dyDescent="0.2">
      <c r="A17" s="435" t="s">
        <v>133</v>
      </c>
      <c r="B17" s="436"/>
      <c r="C17" s="436"/>
      <c r="D17" s="436"/>
      <c r="E17" s="456" t="s">
        <v>134</v>
      </c>
      <c r="F17" s="456" t="s">
        <v>134</v>
      </c>
      <c r="G17" s="437"/>
      <c r="H17" s="438"/>
      <c r="I17" s="437"/>
      <c r="J17" s="438"/>
      <c r="K17" s="440">
        <v>1111</v>
      </c>
      <c r="L17" s="441"/>
      <c r="M17" s="442">
        <v>1139</v>
      </c>
      <c r="N17" s="443"/>
    </row>
    <row r="18" spans="1:15" x14ac:dyDescent="0.2">
      <c r="A18" s="432" t="s">
        <v>135</v>
      </c>
      <c r="B18" s="433"/>
      <c r="C18" s="433"/>
      <c r="D18" s="433"/>
      <c r="E18" s="470" t="s">
        <v>136</v>
      </c>
      <c r="F18" s="470" t="s">
        <v>136</v>
      </c>
      <c r="G18" s="471"/>
      <c r="H18" s="472"/>
      <c r="I18" s="471"/>
      <c r="J18" s="472"/>
      <c r="K18" s="473">
        <v>502</v>
      </c>
      <c r="L18" s="474"/>
      <c r="M18" s="475">
        <v>505</v>
      </c>
      <c r="N18" s="476"/>
    </row>
    <row r="19" spans="1:15" x14ac:dyDescent="0.2">
      <c r="A19" s="468" t="s">
        <v>137</v>
      </c>
      <c r="B19" s="469"/>
      <c r="C19" s="469"/>
      <c r="D19" s="469"/>
      <c r="E19" s="469"/>
      <c r="F19" s="469"/>
      <c r="G19" s="429">
        <f>N1-3</f>
        <v>2017</v>
      </c>
      <c r="H19" s="429"/>
      <c r="I19" s="429">
        <f>N1-2</f>
        <v>2018</v>
      </c>
      <c r="J19" s="429"/>
      <c r="K19" s="429">
        <f>N1-1</f>
        <v>2019</v>
      </c>
      <c r="L19" s="429"/>
      <c r="M19" s="457">
        <f>N1</f>
        <v>2020</v>
      </c>
      <c r="N19" s="458"/>
    </row>
    <row r="20" spans="1:15" x14ac:dyDescent="0.2">
      <c r="A20" s="459" t="s">
        <v>138</v>
      </c>
      <c r="B20" s="460"/>
      <c r="C20" s="460"/>
      <c r="D20" s="460"/>
      <c r="E20" s="461" t="s">
        <v>139</v>
      </c>
      <c r="F20" s="461"/>
      <c r="G20" s="454"/>
      <c r="H20" s="454"/>
      <c r="I20" s="454"/>
      <c r="J20" s="454"/>
      <c r="K20" s="464">
        <v>64</v>
      </c>
      <c r="L20" s="465"/>
      <c r="M20" s="466">
        <v>76</v>
      </c>
      <c r="N20" s="467"/>
    </row>
    <row r="21" spans="1:15" x14ac:dyDescent="0.2">
      <c r="A21" s="435" t="s">
        <v>140</v>
      </c>
      <c r="B21" s="436"/>
      <c r="C21" s="436"/>
      <c r="D21" s="436"/>
      <c r="E21" s="477" t="s">
        <v>141</v>
      </c>
      <c r="F21" s="456"/>
      <c r="G21" s="439"/>
      <c r="H21" s="439"/>
      <c r="I21" s="439"/>
      <c r="J21" s="439"/>
      <c r="K21" s="440">
        <v>124</v>
      </c>
      <c r="L21" s="441"/>
      <c r="M21" s="442">
        <v>210</v>
      </c>
      <c r="N21" s="443"/>
    </row>
    <row r="22" spans="1:15" x14ac:dyDescent="0.2">
      <c r="A22" s="435" t="s">
        <v>142</v>
      </c>
      <c r="B22" s="436"/>
      <c r="C22" s="436"/>
      <c r="D22" s="436"/>
      <c r="E22" s="456" t="s">
        <v>143</v>
      </c>
      <c r="F22" s="456"/>
      <c r="G22" s="439"/>
      <c r="H22" s="439"/>
      <c r="I22" s="439"/>
      <c r="J22" s="439"/>
      <c r="K22" s="440">
        <v>375</v>
      </c>
      <c r="L22" s="441"/>
      <c r="M22" s="442">
        <v>196</v>
      </c>
      <c r="N22" s="443"/>
    </row>
    <row r="23" spans="1:15" x14ac:dyDescent="0.2">
      <c r="A23" s="435" t="s">
        <v>34</v>
      </c>
      <c r="B23" s="436"/>
      <c r="C23" s="436"/>
      <c r="D23" s="436"/>
      <c r="E23" s="456" t="s">
        <v>144</v>
      </c>
      <c r="F23" s="456"/>
      <c r="G23" s="439"/>
      <c r="H23" s="439"/>
      <c r="I23" s="439"/>
      <c r="J23" s="439"/>
      <c r="K23" s="440">
        <v>227</v>
      </c>
      <c r="L23" s="441"/>
      <c r="M23" s="442">
        <v>119</v>
      </c>
      <c r="N23" s="443"/>
    </row>
    <row r="24" spans="1:15" x14ac:dyDescent="0.2">
      <c r="A24" s="432"/>
      <c r="B24" s="433"/>
      <c r="C24" s="433"/>
      <c r="D24" s="433"/>
      <c r="E24" s="470"/>
      <c r="F24" s="470"/>
      <c r="G24" s="455"/>
      <c r="H24" s="455"/>
      <c r="I24" s="455"/>
      <c r="J24" s="455"/>
      <c r="K24" s="455"/>
      <c r="L24" s="455"/>
      <c r="M24" s="475"/>
      <c r="N24" s="476"/>
    </row>
    <row r="25" spans="1:15" ht="15.75" customHeight="1" thickBot="1" x14ac:dyDescent="0.25">
      <c r="A25" s="10" t="s">
        <v>145</v>
      </c>
      <c r="B25" s="11"/>
      <c r="C25" s="12"/>
      <c r="D25" s="13"/>
      <c r="E25" s="14"/>
      <c r="F25" s="11"/>
      <c r="G25" s="12"/>
      <c r="H25" s="15"/>
      <c r="I25" s="478"/>
      <c r="J25" s="479"/>
      <c r="K25" s="479"/>
      <c r="L25" s="480"/>
      <c r="M25" s="481"/>
      <c r="N25" s="482"/>
    </row>
    <row r="27" spans="1:15" ht="13.5" thickBot="1" x14ac:dyDescent="0.25"/>
    <row r="28" spans="1:15" x14ac:dyDescent="0.2">
      <c r="A28" s="483" t="s">
        <v>146</v>
      </c>
      <c r="B28" s="484"/>
      <c r="C28" s="484"/>
      <c r="D28" s="484"/>
      <c r="E28" s="484"/>
      <c r="F28" s="484"/>
      <c r="G28" s="484"/>
      <c r="H28" s="484"/>
      <c r="I28" s="484"/>
      <c r="J28" s="484"/>
      <c r="K28" s="484"/>
      <c r="L28" s="484"/>
      <c r="M28" s="484"/>
      <c r="N28" s="485"/>
    </row>
    <row r="29" spans="1:15" x14ac:dyDescent="0.2">
      <c r="A29" s="486" t="s">
        <v>147</v>
      </c>
      <c r="B29" s="487"/>
      <c r="C29" s="487"/>
      <c r="D29" s="487"/>
      <c r="E29" s="487"/>
      <c r="F29" s="487"/>
      <c r="G29" s="487"/>
      <c r="H29" s="487"/>
      <c r="I29" s="487"/>
      <c r="J29" s="487"/>
      <c r="K29" s="487"/>
      <c r="L29" s="487"/>
      <c r="M29" s="488">
        <v>19</v>
      </c>
      <c r="N29" s="489"/>
      <c r="O29" s="16"/>
    </row>
    <row r="30" spans="1:15" x14ac:dyDescent="0.2">
      <c r="A30" s="490" t="s">
        <v>148</v>
      </c>
      <c r="B30" s="491"/>
      <c r="C30" s="491"/>
      <c r="D30" s="491"/>
      <c r="E30" s="491"/>
      <c r="F30" s="491"/>
      <c r="G30" s="491"/>
      <c r="H30" s="491"/>
      <c r="I30" s="491"/>
      <c r="J30" s="491"/>
      <c r="K30" s="491"/>
      <c r="L30" s="491"/>
      <c r="M30" s="442"/>
      <c r="N30" s="443"/>
    </row>
    <row r="31" spans="1:15" ht="13.5" customHeight="1" x14ac:dyDescent="0.2">
      <c r="A31" s="496" t="s">
        <v>149</v>
      </c>
      <c r="B31" s="497"/>
      <c r="C31" s="497"/>
      <c r="D31" s="497"/>
      <c r="E31" s="497"/>
      <c r="F31" s="497"/>
      <c r="G31" s="497"/>
      <c r="H31" s="497"/>
      <c r="I31" s="497"/>
      <c r="J31" s="497"/>
      <c r="K31" s="497"/>
      <c r="L31" s="497"/>
      <c r="M31" s="497"/>
      <c r="N31" s="498"/>
    </row>
    <row r="32" spans="1:15" x14ac:dyDescent="0.2">
      <c r="A32" s="490" t="s">
        <v>150</v>
      </c>
      <c r="B32" s="491"/>
      <c r="C32" s="491"/>
      <c r="D32" s="491"/>
      <c r="E32" s="491"/>
      <c r="F32" s="491"/>
      <c r="G32" s="491"/>
      <c r="H32" s="491"/>
      <c r="I32" s="491"/>
      <c r="J32" s="491"/>
      <c r="K32" s="491"/>
      <c r="L32" s="491"/>
      <c r="M32" s="442"/>
      <c r="N32" s="443"/>
    </row>
    <row r="33" spans="1:14" ht="13.5" thickBot="1" x14ac:dyDescent="0.25">
      <c r="A33" s="492" t="s">
        <v>151</v>
      </c>
      <c r="B33" s="493"/>
      <c r="C33" s="493"/>
      <c r="D33" s="493"/>
      <c r="E33" s="493"/>
      <c r="F33" s="493"/>
      <c r="G33" s="493"/>
      <c r="H33" s="493"/>
      <c r="I33" s="493"/>
      <c r="J33" s="493"/>
      <c r="K33" s="493"/>
      <c r="L33" s="493"/>
      <c r="M33" s="494"/>
      <c r="N33" s="495"/>
    </row>
    <row r="35" spans="1:14" ht="13.5" thickBot="1" x14ac:dyDescent="0.25"/>
    <row r="36" spans="1:14" x14ac:dyDescent="0.2">
      <c r="A36" s="323" t="s">
        <v>152</v>
      </c>
      <c r="B36" s="324"/>
      <c r="C36" s="324"/>
      <c r="D36" s="324"/>
      <c r="E36" s="324"/>
      <c r="F36" s="324"/>
      <c r="G36" s="324"/>
      <c r="H36" s="324"/>
      <c r="I36" s="324"/>
      <c r="J36" s="324"/>
      <c r="K36" s="324"/>
      <c r="L36" s="324"/>
      <c r="M36" s="324"/>
      <c r="N36" s="325"/>
    </row>
    <row r="37" spans="1:14" x14ac:dyDescent="0.2">
      <c r="A37" s="17" t="s">
        <v>153</v>
      </c>
      <c r="B37" s="18"/>
      <c r="C37" s="18"/>
      <c r="D37" s="18"/>
      <c r="E37" s="18"/>
      <c r="F37" s="18"/>
      <c r="G37" s="429">
        <f>N1-3</f>
        <v>2017</v>
      </c>
      <c r="H37" s="429"/>
      <c r="I37" s="429">
        <f>N1-2</f>
        <v>2018</v>
      </c>
      <c r="J37" s="429"/>
      <c r="K37" s="429">
        <f>N1-1</f>
        <v>2019</v>
      </c>
      <c r="L37" s="429"/>
      <c r="M37" s="507">
        <f>N1</f>
        <v>2020</v>
      </c>
      <c r="N37" s="458"/>
    </row>
    <row r="38" spans="1:14" x14ac:dyDescent="0.2">
      <c r="A38" s="502" t="s">
        <v>154</v>
      </c>
      <c r="B38" s="503"/>
      <c r="C38" s="503"/>
      <c r="D38" s="19" t="s">
        <v>155</v>
      </c>
      <c r="E38" s="503"/>
      <c r="F38" s="504"/>
      <c r="G38" s="453"/>
      <c r="H38" s="453"/>
      <c r="I38" s="453"/>
      <c r="J38" s="453"/>
      <c r="K38" s="508">
        <v>3</v>
      </c>
      <c r="L38" s="509"/>
      <c r="M38" s="508">
        <v>3</v>
      </c>
      <c r="N38" s="509"/>
    </row>
    <row r="39" spans="1:14" x14ac:dyDescent="0.2">
      <c r="A39" s="499" t="s">
        <v>156</v>
      </c>
      <c r="B39" s="500"/>
      <c r="C39" s="500"/>
      <c r="D39" s="20" t="s">
        <v>155</v>
      </c>
      <c r="E39" s="500"/>
      <c r="F39" s="501"/>
      <c r="G39" s="491"/>
      <c r="H39" s="491"/>
      <c r="I39" s="491"/>
      <c r="J39" s="491"/>
      <c r="K39" s="505">
        <v>8</v>
      </c>
      <c r="L39" s="506"/>
      <c r="M39" s="505">
        <v>8</v>
      </c>
      <c r="N39" s="506"/>
    </row>
    <row r="40" spans="1:14" x14ac:dyDescent="0.2">
      <c r="A40" s="499" t="s">
        <v>157</v>
      </c>
      <c r="B40" s="500"/>
      <c r="C40" s="500"/>
      <c r="D40" s="20" t="s">
        <v>155</v>
      </c>
      <c r="E40" s="500"/>
      <c r="F40" s="501"/>
      <c r="G40" s="491"/>
      <c r="H40" s="491"/>
      <c r="I40" s="491"/>
      <c r="J40" s="491"/>
      <c r="K40" s="505">
        <v>5</v>
      </c>
      <c r="L40" s="506"/>
      <c r="M40" s="505">
        <v>5</v>
      </c>
      <c r="N40" s="506"/>
    </row>
    <row r="41" spans="1:14" x14ac:dyDescent="0.2">
      <c r="A41" s="499" t="s">
        <v>158</v>
      </c>
      <c r="B41" s="500"/>
      <c r="C41" s="500"/>
      <c r="D41" s="20" t="s">
        <v>155</v>
      </c>
      <c r="E41" s="500"/>
      <c r="F41" s="501"/>
      <c r="G41" s="491"/>
      <c r="H41" s="491"/>
      <c r="I41" s="491"/>
      <c r="J41" s="491"/>
      <c r="K41" s="505">
        <v>8</v>
      </c>
      <c r="L41" s="506"/>
      <c r="M41" s="505">
        <v>8</v>
      </c>
      <c r="N41" s="506"/>
    </row>
    <row r="42" spans="1:14" ht="13.5" thickBot="1" x14ac:dyDescent="0.25">
      <c r="A42" s="515" t="s">
        <v>159</v>
      </c>
      <c r="B42" s="516"/>
      <c r="C42" s="516"/>
      <c r="D42" s="21" t="s">
        <v>155</v>
      </c>
      <c r="E42" s="517"/>
      <c r="F42" s="518"/>
      <c r="G42" s="519"/>
      <c r="H42" s="519"/>
      <c r="I42" s="519"/>
      <c r="J42" s="519"/>
      <c r="K42" s="510">
        <v>2</v>
      </c>
      <c r="L42" s="511"/>
      <c r="M42" s="510">
        <v>2</v>
      </c>
      <c r="N42" s="511"/>
    </row>
    <row r="43" spans="1:14" ht="13.5" thickBot="1" x14ac:dyDescent="0.25">
      <c r="A43" s="22"/>
      <c r="B43" s="23"/>
      <c r="C43" s="23"/>
      <c r="D43" s="23"/>
      <c r="E43" s="520" t="s">
        <v>160</v>
      </c>
      <c r="F43" s="521"/>
      <c r="G43" s="520">
        <f>SUM(G38:H42)</f>
        <v>0</v>
      </c>
      <c r="H43" s="521"/>
      <c r="I43" s="520">
        <f>SUM(I38:J42)</f>
        <v>0</v>
      </c>
      <c r="J43" s="521"/>
      <c r="K43" s="520">
        <f>SUM(K38:L42)</f>
        <v>26</v>
      </c>
      <c r="L43" s="521"/>
      <c r="M43" s="512">
        <f>(M38+M39+M40+M41+M42)</f>
        <v>26</v>
      </c>
      <c r="N43" s="513"/>
    </row>
    <row r="46" spans="1:14" x14ac:dyDescent="0.2">
      <c r="A46" s="514"/>
      <c r="B46" s="514"/>
      <c r="C46" s="514"/>
      <c r="E46" s="24"/>
    </row>
    <row r="48" spans="1:14" x14ac:dyDescent="0.2">
      <c r="A48" s="514"/>
      <c r="B48" s="514"/>
    </row>
    <row r="49" spans="1:2" x14ac:dyDescent="0.2">
      <c r="A49" s="514"/>
      <c r="B49" s="514"/>
    </row>
    <row r="50" spans="1:2" x14ac:dyDescent="0.2">
      <c r="A50" s="514"/>
      <c r="B50" s="514"/>
    </row>
    <row r="51" spans="1:2" x14ac:dyDescent="0.2">
      <c r="A51" s="514"/>
      <c r="B51" s="514"/>
    </row>
    <row r="52" spans="1:2" x14ac:dyDescent="0.2">
      <c r="A52" s="514"/>
      <c r="B52" s="514"/>
    </row>
    <row r="53" spans="1:2" x14ac:dyDescent="0.2">
      <c r="A53" s="514"/>
      <c r="B53" s="514"/>
    </row>
    <row r="54" spans="1:2" x14ac:dyDescent="0.2">
      <c r="A54" s="514"/>
      <c r="B54" s="514"/>
    </row>
    <row r="55" spans="1:2" x14ac:dyDescent="0.2">
      <c r="A55" s="514"/>
      <c r="B55" s="514"/>
    </row>
    <row r="56" spans="1:2" x14ac:dyDescent="0.2">
      <c r="A56" s="514"/>
      <c r="B56" s="514"/>
    </row>
    <row r="57" spans="1:2" x14ac:dyDescent="0.2">
      <c r="A57" s="514"/>
      <c r="B57" s="514"/>
    </row>
    <row r="58" spans="1:2" x14ac:dyDescent="0.2">
      <c r="A58" s="514"/>
      <c r="B58" s="514"/>
    </row>
    <row r="59" spans="1:2" x14ac:dyDescent="0.2">
      <c r="A59" s="514"/>
      <c r="B59" s="514"/>
    </row>
    <row r="60" spans="1:2" x14ac:dyDescent="0.2">
      <c r="A60" s="514"/>
      <c r="B60" s="514"/>
    </row>
    <row r="61" spans="1:2" x14ac:dyDescent="0.2">
      <c r="A61" s="514"/>
      <c r="B61" s="514"/>
    </row>
    <row r="62" spans="1:2" x14ac:dyDescent="0.2">
      <c r="A62" s="514"/>
      <c r="B62" s="514"/>
    </row>
    <row r="63" spans="1:2" x14ac:dyDescent="0.2">
      <c r="A63" s="514"/>
      <c r="B63" s="514"/>
    </row>
    <row r="64" spans="1:2" x14ac:dyDescent="0.2">
      <c r="A64" s="514"/>
      <c r="B64" s="514"/>
    </row>
  </sheetData>
  <sheetProtection algorithmName="SHA-512" hashValue="XXNDfgRbgKjqxq8SXIap8JCqoRSOoyUA39Wkvb9aMy0HbaByedg/GN3njbc5ELYFNFMVHkvhgv2FpGPr4ah1+Q==" saltValue="wrFHCKgLRGcIYmRedJZiXg==" spinCount="100000" sheet="1" objects="1" scenarios="1"/>
  <customSheetViews>
    <customSheetView guid="{FD66CCA4-E734-40F6-A42D-704ADC03C8FF}" showPageBreaks="1" fitToPage="1" printArea="1" hiddenRows="1" showRuler="0" topLeftCell="A2">
      <selection activeCell="P40" sqref="P40"/>
      <pageMargins left="0.39370078740157483" right="0.39370078740157483" top="0.67" bottom="0.19685039370078741" header="0.19685039370078741" footer="0.19685039370078741"/>
      <pageSetup paperSize="9" scale="99" orientation="landscape" r:id="rId1"/>
      <headerFooter alignWithMargins="0">
        <oddHeader>&amp;C&amp;B</oddHeader>
        <oddFooter>&amp;L&amp;"Tahoma,Corsivo"&amp;8Elenco Processi&amp;R&amp;P</oddFooter>
      </headerFooter>
    </customSheetView>
    <customSheetView guid="{0CDFE071-D2BF-4AC9-96FE-3C7CC2EB89D1}" showPageBreaks="1" fitToPage="1" printArea="1" hiddenRows="1" topLeftCell="A14">
      <selection activeCell="G38" sqref="G38:N42"/>
      <pageMargins left="0.39370078740157483" right="0.39370078740157483" top="0.67" bottom="0.19685039370078741" header="0.19685039370078741" footer="0.19685039370078741"/>
      <pageSetup paperSize="9" scale="98" orientation="landscape" r:id="rId2"/>
      <headerFooter alignWithMargins="0">
        <oddHeader>&amp;C&amp;B</oddHeader>
        <oddFooter>&amp;L&amp;"Tahoma,Corsivo"&amp;8Elenco Processi&amp;R&amp;P</oddFooter>
      </headerFooter>
    </customSheetView>
    <customSheetView guid="{5274FD7E-76C2-47C3-8C9C-C2C181076605}" showPageBreaks="1" fitToPage="1" showRuler="0" topLeftCell="A14">
      <selection activeCell="G38" sqref="G38:N42"/>
      <pageMargins left="0.39370078740157483" right="0.39370078740157483" top="0.67" bottom="0.19685039370078741" header="0.19685039370078741" footer="0.19685039370078741"/>
      <pageSetup paperSize="9" scale="65" orientation="landscape" r:id="rId3"/>
      <headerFooter alignWithMargins="0">
        <oddHeader>&amp;C&amp;B</oddHeader>
        <oddFooter>&amp;L&amp;"Tahoma,Corsivo"&amp;8Elenco Processi&amp;R&amp;P</oddFooter>
      </headerFooter>
    </customSheetView>
  </customSheetViews>
  <mergeCells count="188">
    <mergeCell ref="A59:B59"/>
    <mergeCell ref="A48:B48"/>
    <mergeCell ref="A49:B49"/>
    <mergeCell ref="A50:B50"/>
    <mergeCell ref="A51:B51"/>
    <mergeCell ref="A52:B52"/>
    <mergeCell ref="A53:B53"/>
    <mergeCell ref="A64:B64"/>
    <mergeCell ref="A54:B54"/>
    <mergeCell ref="A55:B55"/>
    <mergeCell ref="A56:B56"/>
    <mergeCell ref="A57:B57"/>
    <mergeCell ref="A58:B58"/>
    <mergeCell ref="A60:B60"/>
    <mergeCell ref="A61:B61"/>
    <mergeCell ref="A62:B62"/>
    <mergeCell ref="A63:B63"/>
    <mergeCell ref="A46:C46"/>
    <mergeCell ref="A42:C42"/>
    <mergeCell ref="E42:F42"/>
    <mergeCell ref="G42:H42"/>
    <mergeCell ref="I42:J42"/>
    <mergeCell ref="E43:F43"/>
    <mergeCell ref="G43:H43"/>
    <mergeCell ref="I43:J43"/>
    <mergeCell ref="K43:L43"/>
    <mergeCell ref="A41:C41"/>
    <mergeCell ref="E41:F41"/>
    <mergeCell ref="K41:L41"/>
    <mergeCell ref="M41:N41"/>
    <mergeCell ref="G41:H41"/>
    <mergeCell ref="I41:J41"/>
    <mergeCell ref="K42:L42"/>
    <mergeCell ref="M42:N42"/>
    <mergeCell ref="M43:N43"/>
    <mergeCell ref="A40:C40"/>
    <mergeCell ref="E40:F40"/>
    <mergeCell ref="A38:C38"/>
    <mergeCell ref="E38:F38"/>
    <mergeCell ref="A39:C39"/>
    <mergeCell ref="E39:F39"/>
    <mergeCell ref="K40:L40"/>
    <mergeCell ref="A36:N36"/>
    <mergeCell ref="G37:H37"/>
    <mergeCell ref="I37:J37"/>
    <mergeCell ref="K37:L37"/>
    <mergeCell ref="M37:N37"/>
    <mergeCell ref="M40:N40"/>
    <mergeCell ref="G38:H38"/>
    <mergeCell ref="I38:J38"/>
    <mergeCell ref="K38:L38"/>
    <mergeCell ref="M38:N38"/>
    <mergeCell ref="K39:L39"/>
    <mergeCell ref="M39:N39"/>
    <mergeCell ref="G39:H39"/>
    <mergeCell ref="I39:J39"/>
    <mergeCell ref="G40:H40"/>
    <mergeCell ref="I40:J40"/>
    <mergeCell ref="A32:C32"/>
    <mergeCell ref="D32:L32"/>
    <mergeCell ref="M32:N32"/>
    <mergeCell ref="A33:C33"/>
    <mergeCell ref="D33:L33"/>
    <mergeCell ref="M33:N33"/>
    <mergeCell ref="A30:C30"/>
    <mergeCell ref="D30:L30"/>
    <mergeCell ref="M30:N30"/>
    <mergeCell ref="A31:N31"/>
    <mergeCell ref="I25:L25"/>
    <mergeCell ref="M25:N25"/>
    <mergeCell ref="A28:N28"/>
    <mergeCell ref="A29:L29"/>
    <mergeCell ref="M29:N29"/>
    <mergeCell ref="M21:N21"/>
    <mergeCell ref="K22:L22"/>
    <mergeCell ref="M22:N22"/>
    <mergeCell ref="K23:L23"/>
    <mergeCell ref="M23:N23"/>
    <mergeCell ref="K24:L24"/>
    <mergeCell ref="M24:N24"/>
    <mergeCell ref="A23:D23"/>
    <mergeCell ref="E23:F23"/>
    <mergeCell ref="A24:D24"/>
    <mergeCell ref="E24:F24"/>
    <mergeCell ref="G24:H24"/>
    <mergeCell ref="I24:J24"/>
    <mergeCell ref="G23:H23"/>
    <mergeCell ref="I23:J23"/>
    <mergeCell ref="A22:D22"/>
    <mergeCell ref="E22:F22"/>
    <mergeCell ref="G22:H22"/>
    <mergeCell ref="I22:J22"/>
    <mergeCell ref="A21:D21"/>
    <mergeCell ref="E21:F21"/>
    <mergeCell ref="G21:H21"/>
    <mergeCell ref="I21:J21"/>
    <mergeCell ref="K21:L21"/>
    <mergeCell ref="A20:D20"/>
    <mergeCell ref="E20:F20"/>
    <mergeCell ref="G20:H20"/>
    <mergeCell ref="I20:J20"/>
    <mergeCell ref="K20:L20"/>
    <mergeCell ref="M20:N20"/>
    <mergeCell ref="A19:F19"/>
    <mergeCell ref="G19:H19"/>
    <mergeCell ref="I19:J19"/>
    <mergeCell ref="K19:L19"/>
    <mergeCell ref="K17:L17"/>
    <mergeCell ref="M17:N17"/>
    <mergeCell ref="A18:D18"/>
    <mergeCell ref="E18:F18"/>
    <mergeCell ref="G18:H18"/>
    <mergeCell ref="I18:J18"/>
    <mergeCell ref="K18:L18"/>
    <mergeCell ref="M18:N18"/>
    <mergeCell ref="A17:D17"/>
    <mergeCell ref="M19:N19"/>
    <mergeCell ref="A16:D16"/>
    <mergeCell ref="E16:F16"/>
    <mergeCell ref="G16:H16"/>
    <mergeCell ref="I16:J16"/>
    <mergeCell ref="K16:L16"/>
    <mergeCell ref="M16:N16"/>
    <mergeCell ref="E17:F17"/>
    <mergeCell ref="G17:H17"/>
    <mergeCell ref="I17:J17"/>
    <mergeCell ref="A15:D15"/>
    <mergeCell ref="E15:F15"/>
    <mergeCell ref="G15:H15"/>
    <mergeCell ref="M13:N13"/>
    <mergeCell ref="A14:D14"/>
    <mergeCell ref="E14:F14"/>
    <mergeCell ref="G14:H14"/>
    <mergeCell ref="I14:J14"/>
    <mergeCell ref="K14:L14"/>
    <mergeCell ref="M14:N14"/>
    <mergeCell ref="K15:L15"/>
    <mergeCell ref="I15:J15"/>
    <mergeCell ref="M15:N15"/>
    <mergeCell ref="A13:F13"/>
    <mergeCell ref="G13:H13"/>
    <mergeCell ref="I13:J13"/>
    <mergeCell ref="K13:L13"/>
    <mergeCell ref="M11:N11"/>
    <mergeCell ref="A12:F12"/>
    <mergeCell ref="G12:H12"/>
    <mergeCell ref="I12:J12"/>
    <mergeCell ref="K12:L12"/>
    <mergeCell ref="M12:N12"/>
    <mergeCell ref="A11:F11"/>
    <mergeCell ref="G11:H11"/>
    <mergeCell ref="I11:J11"/>
    <mergeCell ref="K11:L11"/>
    <mergeCell ref="M9:N9"/>
    <mergeCell ref="A10:F10"/>
    <mergeCell ref="G10:H10"/>
    <mergeCell ref="I10:J10"/>
    <mergeCell ref="K10:L10"/>
    <mergeCell ref="M10:N10"/>
    <mergeCell ref="A9:F9"/>
    <mergeCell ref="G9:H9"/>
    <mergeCell ref="I9:J9"/>
    <mergeCell ref="K9:L9"/>
    <mergeCell ref="M8:N8"/>
    <mergeCell ref="A5:F5"/>
    <mergeCell ref="G5:H5"/>
    <mergeCell ref="I5:J5"/>
    <mergeCell ref="K5:L5"/>
    <mergeCell ref="M5:N5"/>
    <mergeCell ref="A8:F8"/>
    <mergeCell ref="G8:H8"/>
    <mergeCell ref="I8:J8"/>
    <mergeCell ref="K8:L8"/>
    <mergeCell ref="A1:L1"/>
    <mergeCell ref="A2:N2"/>
    <mergeCell ref="A3:N3"/>
    <mergeCell ref="A4:F4"/>
    <mergeCell ref="G4:H4"/>
    <mergeCell ref="I4:J4"/>
    <mergeCell ref="K4:L4"/>
    <mergeCell ref="M4:N4"/>
    <mergeCell ref="A7:F7"/>
    <mergeCell ref="G7:N7"/>
    <mergeCell ref="A6:F6"/>
    <mergeCell ref="G6:H6"/>
    <mergeCell ref="I6:J6"/>
    <mergeCell ref="K6:L6"/>
    <mergeCell ref="M6:N6"/>
  </mergeCells>
  <phoneticPr fontId="27" type="noConversion"/>
  <pageMargins left="0.39370078740157483" right="0.39370078740157483" top="0.67" bottom="0.19685039370078741" header="0.19685039370078741" footer="0.19685039370078741"/>
  <pageSetup paperSize="9" scale="98" orientation="landscape" r:id="rId4"/>
  <headerFooter alignWithMargins="0">
    <oddFooter>&amp;L&amp;"Tahoma,Corsivo"&amp;8Elenco Processi&amp;R&amp;P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O108"/>
  <sheetViews>
    <sheetView zoomScaleNormal="100" zoomScalePageLayoutView="90" workbookViewId="0">
      <selection activeCell="N10" sqref="N10"/>
    </sheetView>
  </sheetViews>
  <sheetFormatPr defaultRowHeight="12.75" x14ac:dyDescent="0.2"/>
  <cols>
    <col min="1" max="4" width="9.140625" style="5"/>
    <col min="5" max="6" width="14" style="5" bestFit="1" customWidth="1"/>
    <col min="7" max="7" width="14.28515625" style="5" bestFit="1" customWidth="1"/>
    <col min="8" max="8" width="12.7109375" style="5" customWidth="1"/>
    <col min="9" max="9" width="12.42578125" style="5" customWidth="1"/>
    <col min="10" max="10" width="13" style="5" customWidth="1"/>
    <col min="11" max="11" width="12.85546875" style="5" customWidth="1"/>
    <col min="12" max="12" width="13" style="5" customWidth="1"/>
    <col min="13" max="13" width="9.140625" style="5"/>
    <col min="14" max="14" width="19" style="5" bestFit="1" customWidth="1"/>
    <col min="15" max="16384" width="9.140625" style="5"/>
  </cols>
  <sheetData>
    <row r="1" spans="1:15" ht="21.75" customHeight="1" x14ac:dyDescent="0.2">
      <c r="A1" s="532"/>
      <c r="B1" s="533"/>
      <c r="C1" s="533"/>
      <c r="D1" s="533"/>
      <c r="E1" s="533"/>
      <c r="F1" s="533"/>
      <c r="G1" s="533"/>
      <c r="H1" s="533"/>
      <c r="I1" s="533"/>
      <c r="J1" s="533"/>
      <c r="K1" s="25" t="s">
        <v>116</v>
      </c>
      <c r="L1" s="26">
        <v>2020</v>
      </c>
    </row>
    <row r="2" spans="1:15" ht="24.75" customHeight="1" x14ac:dyDescent="0.2">
      <c r="A2" s="534" t="s">
        <v>161</v>
      </c>
      <c r="B2" s="535"/>
      <c r="C2" s="535"/>
      <c r="D2" s="535"/>
      <c r="E2" s="535"/>
      <c r="F2" s="535"/>
      <c r="G2" s="535"/>
      <c r="H2" s="535"/>
      <c r="I2" s="535"/>
      <c r="J2" s="535"/>
      <c r="K2" s="535"/>
      <c r="L2" s="536"/>
    </row>
    <row r="3" spans="1:15" x14ac:dyDescent="0.2">
      <c r="A3" s="537" t="s">
        <v>162</v>
      </c>
      <c r="B3" s="538"/>
      <c r="C3" s="538"/>
      <c r="D3" s="538"/>
      <c r="E3" s="538"/>
      <c r="F3" s="538"/>
      <c r="G3" s="538"/>
      <c r="H3" s="538"/>
      <c r="I3" s="538"/>
      <c r="J3" s="538"/>
      <c r="K3" s="538"/>
      <c r="L3" s="539"/>
      <c r="M3" s="27"/>
      <c r="N3" s="27"/>
      <c r="O3" s="27"/>
    </row>
    <row r="4" spans="1:15" ht="16.5" customHeight="1" x14ac:dyDescent="0.2">
      <c r="A4" s="540" t="s">
        <v>163</v>
      </c>
      <c r="B4" s="541"/>
      <c r="C4" s="541"/>
      <c r="D4" s="541"/>
      <c r="E4" s="531">
        <f>$L$1-3</f>
        <v>2017</v>
      </c>
      <c r="F4" s="531"/>
      <c r="G4" s="531">
        <f>$L$1-2</f>
        <v>2018</v>
      </c>
      <c r="H4" s="531"/>
      <c r="I4" s="531">
        <f>$L$1-1</f>
        <v>2019</v>
      </c>
      <c r="J4" s="531"/>
      <c r="K4" s="531">
        <f>L1</f>
        <v>2020</v>
      </c>
      <c r="L4" s="544"/>
    </row>
    <row r="5" spans="1:15" ht="18" customHeight="1" x14ac:dyDescent="0.2">
      <c r="A5" s="542"/>
      <c r="B5" s="543"/>
      <c r="C5" s="541"/>
      <c r="D5" s="541"/>
      <c r="E5" s="28" t="s">
        <v>164</v>
      </c>
      <c r="F5" s="29" t="s">
        <v>165</v>
      </c>
      <c r="G5" s="28" t="s">
        <v>164</v>
      </c>
      <c r="H5" s="29" t="s">
        <v>165</v>
      </c>
      <c r="I5" s="28" t="s">
        <v>164</v>
      </c>
      <c r="J5" s="29" t="s">
        <v>165</v>
      </c>
      <c r="K5" s="30" t="s">
        <v>164</v>
      </c>
      <c r="L5" s="31" t="s">
        <v>165</v>
      </c>
      <c r="M5" s="5" t="s">
        <v>399</v>
      </c>
    </row>
    <row r="6" spans="1:15" ht="24.75" customHeight="1" x14ac:dyDescent="0.2">
      <c r="A6" s="545" t="s">
        <v>166</v>
      </c>
      <c r="B6" s="546"/>
      <c r="C6" s="546"/>
      <c r="D6" s="546"/>
      <c r="E6" s="32"/>
      <c r="F6" s="33"/>
      <c r="G6" s="34"/>
      <c r="H6" s="33"/>
      <c r="I6" s="34"/>
      <c r="J6" s="33"/>
      <c r="K6" s="35">
        <v>0</v>
      </c>
      <c r="L6" s="36"/>
    </row>
    <row r="7" spans="1:15" ht="24.75" customHeight="1" x14ac:dyDescent="0.2">
      <c r="A7" s="545" t="s">
        <v>167</v>
      </c>
      <c r="B7" s="546"/>
      <c r="C7" s="546"/>
      <c r="D7" s="546"/>
      <c r="E7" s="32"/>
      <c r="F7" s="33"/>
      <c r="G7" s="34"/>
      <c r="H7" s="33"/>
      <c r="I7" s="34"/>
      <c r="J7" s="33"/>
      <c r="K7" s="35">
        <v>0</v>
      </c>
      <c r="L7" s="36"/>
    </row>
    <row r="8" spans="1:15" ht="24.75" customHeight="1" x14ac:dyDescent="0.2">
      <c r="A8" s="545" t="s">
        <v>168</v>
      </c>
      <c r="B8" s="546"/>
      <c r="C8" s="546"/>
      <c r="D8" s="546"/>
      <c r="E8" s="32"/>
      <c r="F8" s="37"/>
      <c r="G8" s="34"/>
      <c r="H8" s="38"/>
      <c r="I8" s="34"/>
      <c r="J8" s="38"/>
      <c r="K8" s="35">
        <v>1283200</v>
      </c>
      <c r="L8" s="39"/>
    </row>
    <row r="9" spans="1:15" ht="24.75" customHeight="1" x14ac:dyDescent="0.2">
      <c r="A9" s="545" t="s">
        <v>169</v>
      </c>
      <c r="B9" s="546"/>
      <c r="C9" s="546"/>
      <c r="D9" s="546"/>
      <c r="E9" s="32"/>
      <c r="F9" s="37"/>
      <c r="G9" s="34"/>
      <c r="H9" s="38"/>
      <c r="I9" s="34"/>
      <c r="J9" s="38"/>
      <c r="K9" s="35">
        <v>78320</v>
      </c>
      <c r="L9" s="39"/>
      <c r="N9" s="40"/>
    </row>
    <row r="10" spans="1:15" ht="24.75" customHeight="1" x14ac:dyDescent="0.2">
      <c r="A10" s="545" t="s">
        <v>170</v>
      </c>
      <c r="B10" s="546"/>
      <c r="C10" s="546"/>
      <c r="D10" s="546"/>
      <c r="E10" s="32"/>
      <c r="F10" s="37"/>
      <c r="G10" s="34"/>
      <c r="H10" s="38"/>
      <c r="I10" s="34"/>
      <c r="J10" s="38"/>
      <c r="K10" s="35">
        <v>163570</v>
      </c>
      <c r="L10" s="39"/>
    </row>
    <row r="11" spans="1:15" ht="24.75" customHeight="1" x14ac:dyDescent="0.2">
      <c r="A11" s="545" t="s">
        <v>171</v>
      </c>
      <c r="B11" s="546"/>
      <c r="C11" s="546"/>
      <c r="D11" s="546"/>
      <c r="E11" s="32"/>
      <c r="F11" s="37"/>
      <c r="G11" s="34"/>
      <c r="H11" s="38"/>
      <c r="I11" s="34"/>
      <c r="J11" s="38"/>
      <c r="K11" s="35">
        <v>278840</v>
      </c>
      <c r="L11" s="39"/>
    </row>
    <row r="12" spans="1:15" ht="24.75" customHeight="1" x14ac:dyDescent="0.2">
      <c r="A12" s="545" t="s">
        <v>172</v>
      </c>
      <c r="B12" s="546"/>
      <c r="C12" s="546"/>
      <c r="D12" s="546"/>
      <c r="E12" s="32"/>
      <c r="F12" s="37"/>
      <c r="G12" s="34"/>
      <c r="H12" s="38"/>
      <c r="I12" s="34"/>
      <c r="J12" s="38"/>
      <c r="K12" s="35">
        <v>0</v>
      </c>
      <c r="L12" s="39"/>
    </row>
    <row r="13" spans="1:15" ht="24.75" customHeight="1" x14ac:dyDescent="0.2">
      <c r="A13" s="547" t="s">
        <v>173</v>
      </c>
      <c r="B13" s="548"/>
      <c r="C13" s="548"/>
      <c r="D13" s="548"/>
      <c r="E13" s="32"/>
      <c r="F13" s="37"/>
      <c r="G13" s="34"/>
      <c r="H13" s="38"/>
      <c r="I13" s="34"/>
      <c r="J13" s="38"/>
      <c r="K13" s="35">
        <v>472000</v>
      </c>
      <c r="L13" s="39"/>
    </row>
    <row r="14" spans="1:15" ht="24.75" customHeight="1" thickBot="1" x14ac:dyDescent="0.25">
      <c r="A14" s="522" t="s">
        <v>174</v>
      </c>
      <c r="B14" s="523"/>
      <c r="C14" s="523"/>
      <c r="D14" s="523"/>
      <c r="E14" s="41">
        <f t="shared" ref="E14:K14" si="0">SUM(E6:E13)</f>
        <v>0</v>
      </c>
      <c r="F14" s="41">
        <f t="shared" si="0"/>
        <v>0</v>
      </c>
      <c r="G14" s="41">
        <f>SUM(G6:G13)</f>
        <v>0</v>
      </c>
      <c r="H14" s="41">
        <f t="shared" si="0"/>
        <v>0</v>
      </c>
      <c r="I14" s="41">
        <f>SUM(I6:I13)</f>
        <v>0</v>
      </c>
      <c r="J14" s="41">
        <f t="shared" si="0"/>
        <v>0</v>
      </c>
      <c r="K14" s="41">
        <f t="shared" si="0"/>
        <v>2275930</v>
      </c>
      <c r="L14" s="42">
        <f>SUM(L8:L13)</f>
        <v>0</v>
      </c>
    </row>
    <row r="15" spans="1:15" ht="14.25" customHeight="1" thickBot="1" x14ac:dyDescent="0.25">
      <c r="A15" s="43"/>
      <c r="B15" s="44"/>
      <c r="C15" s="44"/>
      <c r="D15" s="44"/>
      <c r="E15" s="44"/>
      <c r="F15" s="44"/>
      <c r="G15" s="44"/>
      <c r="H15" s="44"/>
      <c r="I15" s="44"/>
      <c r="J15" s="44"/>
      <c r="K15" s="44"/>
      <c r="L15" s="45"/>
    </row>
    <row r="16" spans="1:15" ht="15" customHeight="1" x14ac:dyDescent="0.2">
      <c r="A16" s="524" t="s">
        <v>175</v>
      </c>
      <c r="B16" s="525"/>
      <c r="C16" s="525"/>
      <c r="D16" s="525"/>
      <c r="E16" s="525"/>
      <c r="F16" s="525"/>
      <c r="G16" s="525"/>
      <c r="H16" s="525"/>
      <c r="I16" s="525"/>
      <c r="J16" s="525"/>
      <c r="K16" s="525"/>
      <c r="L16" s="526"/>
      <c r="M16" s="46"/>
    </row>
    <row r="17" spans="1:12" ht="15" customHeight="1" x14ac:dyDescent="0.2">
      <c r="A17" s="527" t="s">
        <v>163</v>
      </c>
      <c r="B17" s="528"/>
      <c r="C17" s="528"/>
      <c r="D17" s="528"/>
      <c r="E17" s="531">
        <f>$L$1-3</f>
        <v>2017</v>
      </c>
      <c r="F17" s="531"/>
      <c r="G17" s="531">
        <f>$L$1-2</f>
        <v>2018</v>
      </c>
      <c r="H17" s="531"/>
      <c r="I17" s="531">
        <f>$L$1-1</f>
        <v>2019</v>
      </c>
      <c r="J17" s="531"/>
      <c r="K17" s="531">
        <f>$L$1</f>
        <v>2020</v>
      </c>
      <c r="L17" s="544"/>
    </row>
    <row r="18" spans="1:12" ht="12.75" customHeight="1" x14ac:dyDescent="0.2">
      <c r="A18" s="529"/>
      <c r="B18" s="530"/>
      <c r="C18" s="528"/>
      <c r="D18" s="528"/>
      <c r="E18" s="28" t="s">
        <v>176</v>
      </c>
      <c r="F18" s="29" t="s">
        <v>177</v>
      </c>
      <c r="G18" s="28" t="s">
        <v>176</v>
      </c>
      <c r="H18" s="29" t="s">
        <v>177</v>
      </c>
      <c r="I18" s="28" t="s">
        <v>176</v>
      </c>
      <c r="J18" s="29" t="s">
        <v>177</v>
      </c>
      <c r="K18" s="30" t="s">
        <v>176</v>
      </c>
      <c r="L18" s="31" t="s">
        <v>177</v>
      </c>
    </row>
    <row r="19" spans="1:12" ht="24.75" customHeight="1" x14ac:dyDescent="0.2">
      <c r="A19" s="547" t="s">
        <v>178</v>
      </c>
      <c r="B19" s="548"/>
      <c r="C19" s="548"/>
      <c r="D19" s="548"/>
      <c r="E19" s="32"/>
      <c r="F19" s="37"/>
      <c r="G19" s="32"/>
      <c r="H19" s="37"/>
      <c r="I19" s="32"/>
      <c r="J19" s="37"/>
      <c r="K19" s="35">
        <v>1466890</v>
      </c>
      <c r="L19" s="39"/>
    </row>
    <row r="20" spans="1:12" ht="24.75" customHeight="1" x14ac:dyDescent="0.2">
      <c r="A20" s="547" t="s">
        <v>179</v>
      </c>
      <c r="B20" s="548"/>
      <c r="C20" s="548"/>
      <c r="D20" s="548"/>
      <c r="E20" s="32"/>
      <c r="F20" s="37"/>
      <c r="G20" s="32"/>
      <c r="H20" s="37"/>
      <c r="I20" s="32"/>
      <c r="J20" s="37"/>
      <c r="K20" s="35">
        <v>265340</v>
      </c>
      <c r="L20" s="39"/>
    </row>
    <row r="21" spans="1:12" ht="24.75" customHeight="1" x14ac:dyDescent="0.2">
      <c r="A21" s="545" t="s">
        <v>180</v>
      </c>
      <c r="B21" s="546"/>
      <c r="C21" s="546"/>
      <c r="D21" s="546"/>
      <c r="E21" s="32"/>
      <c r="F21" s="37"/>
      <c r="G21" s="32"/>
      <c r="H21" s="37"/>
      <c r="I21" s="32"/>
      <c r="J21" s="37"/>
      <c r="K21" s="35">
        <v>0</v>
      </c>
      <c r="L21" s="39"/>
    </row>
    <row r="22" spans="1:12" ht="24.75" customHeight="1" x14ac:dyDescent="0.2">
      <c r="A22" s="547" t="s">
        <v>181</v>
      </c>
      <c r="B22" s="548"/>
      <c r="C22" s="548"/>
      <c r="D22" s="548"/>
      <c r="E22" s="32"/>
      <c r="F22" s="37"/>
      <c r="G22" s="32"/>
      <c r="H22" s="37"/>
      <c r="I22" s="32"/>
      <c r="J22" s="37"/>
      <c r="K22" s="35">
        <v>71700</v>
      </c>
      <c r="L22" s="39"/>
    </row>
    <row r="23" spans="1:12" ht="24.75" customHeight="1" x14ac:dyDescent="0.2">
      <c r="A23" s="547" t="s">
        <v>182</v>
      </c>
      <c r="B23" s="548"/>
      <c r="C23" s="548"/>
      <c r="D23" s="548"/>
      <c r="E23" s="32"/>
      <c r="F23" s="37"/>
      <c r="G23" s="32"/>
      <c r="H23" s="37"/>
      <c r="I23" s="32"/>
      <c r="J23" s="37"/>
      <c r="K23" s="35">
        <v>0</v>
      </c>
      <c r="L23" s="39"/>
    </row>
    <row r="24" spans="1:12" ht="24.75" customHeight="1" x14ac:dyDescent="0.2">
      <c r="A24" s="547" t="s">
        <v>183</v>
      </c>
      <c r="B24" s="548"/>
      <c r="C24" s="548"/>
      <c r="D24" s="548"/>
      <c r="E24" s="32"/>
      <c r="F24" s="37"/>
      <c r="G24" s="32"/>
      <c r="H24" s="37"/>
      <c r="I24" s="32"/>
      <c r="J24" s="37"/>
      <c r="K24" s="35">
        <v>472000</v>
      </c>
      <c r="L24" s="39"/>
    </row>
    <row r="25" spans="1:12" s="47" customFormat="1" ht="24.75" customHeight="1" thickBot="1" x14ac:dyDescent="0.25">
      <c r="A25" s="522" t="s">
        <v>184</v>
      </c>
      <c r="B25" s="523"/>
      <c r="C25" s="523"/>
      <c r="D25" s="523"/>
      <c r="E25" s="41">
        <f t="shared" ref="E25:L25" si="1">SUM(E19:E24)</f>
        <v>0</v>
      </c>
      <c r="F25" s="41">
        <f t="shared" si="1"/>
        <v>0</v>
      </c>
      <c r="G25" s="41">
        <f t="shared" si="1"/>
        <v>0</v>
      </c>
      <c r="H25" s="41">
        <f t="shared" si="1"/>
        <v>0</v>
      </c>
      <c r="I25" s="41">
        <f t="shared" si="1"/>
        <v>0</v>
      </c>
      <c r="J25" s="41">
        <f t="shared" si="1"/>
        <v>0</v>
      </c>
      <c r="K25" s="41">
        <f t="shared" si="1"/>
        <v>2275930</v>
      </c>
      <c r="L25" s="42">
        <f t="shared" si="1"/>
        <v>0</v>
      </c>
    </row>
    <row r="26" spans="1:12" ht="14.25" customHeight="1" thickBot="1" x14ac:dyDescent="0.25">
      <c r="A26" s="43"/>
      <c r="B26" s="44"/>
      <c r="C26" s="44"/>
      <c r="D26" s="44"/>
      <c r="E26" s="44"/>
      <c r="F26" s="44"/>
      <c r="G26" s="44"/>
      <c r="H26" s="44"/>
      <c r="I26" s="44"/>
      <c r="J26" s="44"/>
      <c r="K26" s="44"/>
      <c r="L26" s="45"/>
    </row>
    <row r="27" spans="1:12" ht="14.25" customHeight="1" x14ac:dyDescent="0.2">
      <c r="A27" s="524" t="s">
        <v>185</v>
      </c>
      <c r="B27" s="525"/>
      <c r="C27" s="525"/>
      <c r="D27" s="525"/>
      <c r="E27" s="525"/>
      <c r="F27" s="525"/>
      <c r="G27" s="525"/>
      <c r="H27" s="525"/>
      <c r="I27" s="525"/>
      <c r="J27" s="525"/>
      <c r="K27" s="525"/>
      <c r="L27" s="526"/>
    </row>
    <row r="28" spans="1:12" ht="14.25" customHeight="1" x14ac:dyDescent="0.2">
      <c r="A28" s="527" t="s">
        <v>186</v>
      </c>
      <c r="B28" s="528" t="s">
        <v>187</v>
      </c>
      <c r="C28" s="528"/>
      <c r="D28" s="528"/>
      <c r="E28" s="531">
        <f>$L$1-3</f>
        <v>2017</v>
      </c>
      <c r="F28" s="531"/>
      <c r="G28" s="531">
        <f>$L$1-2</f>
        <v>2018</v>
      </c>
      <c r="H28" s="531"/>
      <c r="I28" s="531">
        <f>$L$1-1</f>
        <v>2019</v>
      </c>
      <c r="J28" s="531"/>
      <c r="K28" s="531">
        <f>$L$1</f>
        <v>2020</v>
      </c>
      <c r="L28" s="544"/>
    </row>
    <row r="29" spans="1:12" ht="14.25" customHeight="1" x14ac:dyDescent="0.2">
      <c r="A29" s="527"/>
      <c r="B29" s="528"/>
      <c r="C29" s="528"/>
      <c r="D29" s="528"/>
      <c r="E29" s="29" t="s">
        <v>188</v>
      </c>
      <c r="F29" s="29" t="s">
        <v>189</v>
      </c>
      <c r="G29" s="29" t="s">
        <v>188</v>
      </c>
      <c r="H29" s="29" t="s">
        <v>189</v>
      </c>
      <c r="I29" s="29" t="s">
        <v>188</v>
      </c>
      <c r="J29" s="29" t="s">
        <v>189</v>
      </c>
      <c r="K29" s="48" t="s">
        <v>188</v>
      </c>
      <c r="L29" s="31" t="s">
        <v>189</v>
      </c>
    </row>
    <row r="30" spans="1:12" ht="28.5" customHeight="1" x14ac:dyDescent="0.2">
      <c r="A30" s="49">
        <v>1</v>
      </c>
      <c r="B30" s="546" t="s">
        <v>190</v>
      </c>
      <c r="C30" s="546"/>
      <c r="D30" s="546"/>
      <c r="E30" s="32"/>
      <c r="F30" s="37"/>
      <c r="G30" s="32"/>
      <c r="H30" s="37"/>
      <c r="I30" s="32"/>
      <c r="J30" s="37"/>
      <c r="K30" s="35">
        <v>546247.31000000006</v>
      </c>
      <c r="L30" s="39"/>
    </row>
    <row r="31" spans="1:12" ht="14.25" customHeight="1" x14ac:dyDescent="0.2">
      <c r="A31" s="49">
        <v>2</v>
      </c>
      <c r="B31" s="548" t="s">
        <v>191</v>
      </c>
      <c r="C31" s="548"/>
      <c r="D31" s="548"/>
      <c r="E31" s="32"/>
      <c r="F31" s="37"/>
      <c r="G31" s="32"/>
      <c r="H31" s="37"/>
      <c r="I31" s="32"/>
      <c r="J31" s="37"/>
      <c r="K31" s="35">
        <v>15621.95</v>
      </c>
      <c r="L31" s="39"/>
    </row>
    <row r="32" spans="1:12" ht="14.25" customHeight="1" x14ac:dyDescent="0.2">
      <c r="A32" s="49">
        <v>3</v>
      </c>
      <c r="B32" s="548" t="s">
        <v>192</v>
      </c>
      <c r="C32" s="548"/>
      <c r="D32" s="548"/>
      <c r="E32" s="32"/>
      <c r="F32" s="37"/>
      <c r="G32" s="32"/>
      <c r="H32" s="37"/>
      <c r="I32" s="32"/>
      <c r="J32" s="37"/>
      <c r="K32" s="35">
        <v>46873.440000000002</v>
      </c>
      <c r="L32" s="39"/>
    </row>
    <row r="33" spans="1:12" ht="14.25" customHeight="1" x14ac:dyDescent="0.2">
      <c r="A33" s="49">
        <v>4</v>
      </c>
      <c r="B33" s="548" t="s">
        <v>193</v>
      </c>
      <c r="C33" s="548"/>
      <c r="D33" s="548"/>
      <c r="E33" s="32"/>
      <c r="F33" s="37"/>
      <c r="G33" s="32"/>
      <c r="H33" s="37"/>
      <c r="I33" s="32"/>
      <c r="J33" s="37"/>
      <c r="K33" s="35">
        <v>8868</v>
      </c>
      <c r="L33" s="39"/>
    </row>
    <row r="34" spans="1:12" ht="14.25" customHeight="1" x14ac:dyDescent="0.2">
      <c r="A34" s="49">
        <v>6</v>
      </c>
      <c r="B34" s="548" t="s">
        <v>194</v>
      </c>
      <c r="C34" s="548"/>
      <c r="D34" s="548"/>
      <c r="E34" s="32"/>
      <c r="F34" s="37"/>
      <c r="G34" s="32"/>
      <c r="H34" s="37"/>
      <c r="I34" s="32"/>
      <c r="J34" s="37"/>
      <c r="K34" s="35">
        <v>0</v>
      </c>
      <c r="L34" s="39"/>
    </row>
    <row r="35" spans="1:12" ht="14.25" customHeight="1" x14ac:dyDescent="0.2">
      <c r="A35" s="49">
        <v>9</v>
      </c>
      <c r="B35" s="548" t="s">
        <v>195</v>
      </c>
      <c r="C35" s="548"/>
      <c r="D35" s="548"/>
      <c r="E35" s="32"/>
      <c r="F35" s="37"/>
      <c r="G35" s="32"/>
      <c r="H35" s="37"/>
      <c r="I35" s="32"/>
      <c r="J35" s="37"/>
      <c r="K35" s="35">
        <v>35926.629999999997</v>
      </c>
      <c r="L35" s="39"/>
    </row>
    <row r="36" spans="1:12" s="47" customFormat="1" ht="14.25" customHeight="1" x14ac:dyDescent="0.2">
      <c r="A36" s="549" t="s">
        <v>196</v>
      </c>
      <c r="B36" s="550"/>
      <c r="C36" s="550"/>
      <c r="D36" s="550"/>
      <c r="E36" s="50">
        <f t="shared" ref="E36:L36" si="2">SUM(E30:E35)</f>
        <v>0</v>
      </c>
      <c r="F36" s="50">
        <f t="shared" si="2"/>
        <v>0</v>
      </c>
      <c r="G36" s="50">
        <f t="shared" si="2"/>
        <v>0</v>
      </c>
      <c r="H36" s="50">
        <f t="shared" si="2"/>
        <v>0</v>
      </c>
      <c r="I36" s="50">
        <f t="shared" si="2"/>
        <v>0</v>
      </c>
      <c r="J36" s="50">
        <f t="shared" si="2"/>
        <v>0</v>
      </c>
      <c r="K36" s="50">
        <f t="shared" si="2"/>
        <v>653537.32999999996</v>
      </c>
      <c r="L36" s="51">
        <f t="shared" si="2"/>
        <v>0</v>
      </c>
    </row>
    <row r="37" spans="1:12" ht="14.25" customHeight="1" x14ac:dyDescent="0.2">
      <c r="A37" s="527" t="s">
        <v>186</v>
      </c>
      <c r="B37" s="528" t="s">
        <v>197</v>
      </c>
      <c r="C37" s="528"/>
      <c r="D37" s="528"/>
      <c r="E37" s="531">
        <f>$L$1-3</f>
        <v>2017</v>
      </c>
      <c r="F37" s="531"/>
      <c r="G37" s="531">
        <f>$L$1-2</f>
        <v>2018</v>
      </c>
      <c r="H37" s="531"/>
      <c r="I37" s="531">
        <f>$L$1-1</f>
        <v>2019</v>
      </c>
      <c r="J37" s="531"/>
      <c r="K37" s="531">
        <f>$L$1</f>
        <v>2020</v>
      </c>
      <c r="L37" s="544"/>
    </row>
    <row r="38" spans="1:12" ht="14.25" customHeight="1" x14ac:dyDescent="0.2">
      <c r="A38" s="527"/>
      <c r="B38" s="528"/>
      <c r="C38" s="528"/>
      <c r="D38" s="528"/>
      <c r="E38" s="29" t="s">
        <v>198</v>
      </c>
      <c r="F38" s="29" t="s">
        <v>199</v>
      </c>
      <c r="G38" s="29" t="s">
        <v>198</v>
      </c>
      <c r="H38" s="29" t="s">
        <v>199</v>
      </c>
      <c r="I38" s="29" t="s">
        <v>198</v>
      </c>
      <c r="J38" s="29" t="s">
        <v>199</v>
      </c>
      <c r="K38" s="48" t="s">
        <v>198</v>
      </c>
      <c r="L38" s="31" t="s">
        <v>199</v>
      </c>
    </row>
    <row r="39" spans="1:12" ht="14.25" customHeight="1" x14ac:dyDescent="0.2">
      <c r="A39" s="49">
        <v>1</v>
      </c>
      <c r="B39" s="548" t="s">
        <v>200</v>
      </c>
      <c r="C39" s="548"/>
      <c r="D39" s="548"/>
      <c r="E39" s="32"/>
      <c r="F39" s="37"/>
      <c r="G39" s="32"/>
      <c r="H39" s="37"/>
      <c r="I39" s="32"/>
      <c r="J39" s="37"/>
      <c r="K39" s="35">
        <v>510950.88</v>
      </c>
      <c r="L39" s="39"/>
    </row>
    <row r="40" spans="1:12" ht="14.25" customHeight="1" x14ac:dyDescent="0.2">
      <c r="A40" s="49">
        <v>2</v>
      </c>
      <c r="B40" s="548" t="s">
        <v>201</v>
      </c>
      <c r="C40" s="548"/>
      <c r="D40" s="548"/>
      <c r="E40" s="32"/>
      <c r="F40" s="37"/>
      <c r="G40" s="32"/>
      <c r="H40" s="37"/>
      <c r="I40" s="32"/>
      <c r="J40" s="37"/>
      <c r="K40" s="35">
        <v>56983.4</v>
      </c>
      <c r="L40" s="39"/>
    </row>
    <row r="41" spans="1:12" ht="26.25" customHeight="1" x14ac:dyDescent="0.2">
      <c r="A41" s="49">
        <v>3</v>
      </c>
      <c r="B41" s="546" t="s">
        <v>202</v>
      </c>
      <c r="C41" s="546"/>
      <c r="D41" s="546"/>
      <c r="E41" s="32"/>
      <c r="F41" s="37"/>
      <c r="G41" s="32"/>
      <c r="H41" s="37"/>
      <c r="I41" s="32"/>
      <c r="J41" s="37"/>
      <c r="K41" s="35">
        <v>0</v>
      </c>
      <c r="L41" s="39"/>
    </row>
    <row r="42" spans="1:12" ht="14.25" customHeight="1" x14ac:dyDescent="0.2">
      <c r="A42" s="49">
        <v>4</v>
      </c>
      <c r="B42" s="548" t="s">
        <v>203</v>
      </c>
      <c r="C42" s="548"/>
      <c r="D42" s="548"/>
      <c r="E42" s="32"/>
      <c r="F42" s="37"/>
      <c r="G42" s="32"/>
      <c r="H42" s="37"/>
      <c r="I42" s="32"/>
      <c r="J42" s="37"/>
      <c r="K42" s="35">
        <v>0</v>
      </c>
      <c r="L42" s="39"/>
    </row>
    <row r="43" spans="1:12" ht="20.25" customHeight="1" x14ac:dyDescent="0.2">
      <c r="A43" s="49">
        <v>5</v>
      </c>
      <c r="B43" s="546" t="s">
        <v>204</v>
      </c>
      <c r="C43" s="546"/>
      <c r="D43" s="546"/>
      <c r="E43" s="32"/>
      <c r="F43" s="37"/>
      <c r="G43" s="32"/>
      <c r="H43" s="37"/>
      <c r="I43" s="32"/>
      <c r="J43" s="37"/>
      <c r="K43" s="35">
        <v>0</v>
      </c>
      <c r="L43" s="39"/>
    </row>
    <row r="44" spans="1:12" ht="14.25" customHeight="1" x14ac:dyDescent="0.2">
      <c r="A44" s="49">
        <v>7</v>
      </c>
      <c r="B44" s="548" t="s">
        <v>195</v>
      </c>
      <c r="C44" s="548"/>
      <c r="D44" s="548"/>
      <c r="E44" s="32"/>
      <c r="F44" s="37"/>
      <c r="G44" s="32"/>
      <c r="H44" s="37"/>
      <c r="I44" s="32"/>
      <c r="J44" s="37"/>
      <c r="K44" s="35">
        <v>34246.11</v>
      </c>
      <c r="L44" s="39"/>
    </row>
    <row r="45" spans="1:12" s="47" customFormat="1" ht="14.25" customHeight="1" thickBot="1" x14ac:dyDescent="0.25">
      <c r="A45" s="522" t="s">
        <v>205</v>
      </c>
      <c r="B45" s="523"/>
      <c r="C45" s="523"/>
      <c r="D45" s="523"/>
      <c r="E45" s="41">
        <f t="shared" ref="E45:L45" si="3">SUM(E39:E44)</f>
        <v>0</v>
      </c>
      <c r="F45" s="41">
        <f t="shared" si="3"/>
        <v>0</v>
      </c>
      <c r="G45" s="41">
        <f t="shared" si="3"/>
        <v>0</v>
      </c>
      <c r="H45" s="41">
        <f t="shared" si="3"/>
        <v>0</v>
      </c>
      <c r="I45" s="41">
        <f t="shared" si="3"/>
        <v>0</v>
      </c>
      <c r="J45" s="41">
        <f t="shared" si="3"/>
        <v>0</v>
      </c>
      <c r="K45" s="41">
        <f t="shared" si="3"/>
        <v>602180.39</v>
      </c>
      <c r="L45" s="42">
        <f t="shared" si="3"/>
        <v>0</v>
      </c>
    </row>
    <row r="46" spans="1:12" ht="14.25" customHeight="1" thickBot="1" x14ac:dyDescent="0.25">
      <c r="A46" s="43"/>
      <c r="B46" s="44"/>
      <c r="C46" s="44"/>
      <c r="D46" s="44"/>
      <c r="E46" s="44"/>
      <c r="F46" s="44"/>
      <c r="G46" s="44"/>
      <c r="H46" s="44"/>
      <c r="I46" s="44"/>
      <c r="J46" s="44"/>
      <c r="K46" s="44"/>
      <c r="L46" s="45"/>
    </row>
    <row r="47" spans="1:12" ht="15.75" customHeight="1" x14ac:dyDescent="0.2">
      <c r="A47" s="524" t="s">
        <v>206</v>
      </c>
      <c r="B47" s="525"/>
      <c r="C47" s="525"/>
      <c r="D47" s="525"/>
      <c r="E47" s="525"/>
      <c r="F47" s="525"/>
      <c r="G47" s="525"/>
      <c r="H47" s="525"/>
      <c r="I47" s="525"/>
      <c r="J47" s="525"/>
      <c r="K47" s="525"/>
      <c r="L47" s="526"/>
    </row>
    <row r="48" spans="1:12" ht="15.75" customHeight="1" x14ac:dyDescent="0.2">
      <c r="A48" s="551" t="s">
        <v>119</v>
      </c>
      <c r="B48" s="552"/>
      <c r="C48" s="552"/>
      <c r="D48" s="552"/>
      <c r="E48" s="531">
        <f>$L$1-3</f>
        <v>2017</v>
      </c>
      <c r="F48" s="531"/>
      <c r="G48" s="531">
        <f>$L$1-2</f>
        <v>2018</v>
      </c>
      <c r="H48" s="531"/>
      <c r="I48" s="531">
        <f>$L$1-1</f>
        <v>2019</v>
      </c>
      <c r="J48" s="531"/>
      <c r="K48" s="531">
        <f>$L$1</f>
        <v>2020</v>
      </c>
      <c r="L48" s="544"/>
    </row>
    <row r="49" spans="1:12" ht="28.5" customHeight="1" x14ac:dyDescent="0.2">
      <c r="A49" s="545" t="s">
        <v>207</v>
      </c>
      <c r="B49" s="546"/>
      <c r="C49" s="546"/>
      <c r="D49" s="546"/>
      <c r="E49" s="555"/>
      <c r="F49" s="556"/>
      <c r="G49" s="555"/>
      <c r="H49" s="556"/>
      <c r="I49" s="557"/>
      <c r="J49" s="558"/>
      <c r="K49" s="553">
        <v>176314.06</v>
      </c>
      <c r="L49" s="554"/>
    </row>
    <row r="50" spans="1:12" ht="24.75" customHeight="1" x14ac:dyDescent="0.2">
      <c r="A50" s="545" t="s">
        <v>208</v>
      </c>
      <c r="B50" s="546"/>
      <c r="C50" s="546"/>
      <c r="D50" s="546"/>
      <c r="E50" s="555"/>
      <c r="F50" s="556"/>
      <c r="G50" s="555"/>
      <c r="H50" s="556"/>
      <c r="I50" s="557"/>
      <c r="J50" s="558"/>
      <c r="K50" s="553">
        <v>20650</v>
      </c>
      <c r="L50" s="554"/>
    </row>
    <row r="51" spans="1:12" ht="24.75" customHeight="1" x14ac:dyDescent="0.2">
      <c r="A51" s="545" t="s">
        <v>209</v>
      </c>
      <c r="B51" s="546"/>
      <c r="C51" s="546"/>
      <c r="D51" s="546"/>
      <c r="E51" s="555"/>
      <c r="F51" s="556"/>
      <c r="G51" s="555"/>
      <c r="H51" s="556"/>
      <c r="I51" s="557"/>
      <c r="J51" s="558"/>
      <c r="K51" s="553">
        <v>296476.28999999998</v>
      </c>
      <c r="L51" s="554"/>
    </row>
    <row r="52" spans="1:12" ht="24" customHeight="1" x14ac:dyDescent="0.2">
      <c r="A52" s="545" t="s">
        <v>210</v>
      </c>
      <c r="B52" s="546"/>
      <c r="C52" s="546"/>
      <c r="D52" s="546"/>
      <c r="E52" s="555"/>
      <c r="F52" s="556"/>
      <c r="G52" s="555"/>
      <c r="H52" s="556"/>
      <c r="I52" s="557"/>
      <c r="J52" s="558"/>
      <c r="K52" s="553">
        <v>76317.53</v>
      </c>
      <c r="L52" s="554"/>
    </row>
    <row r="53" spans="1:12" ht="22.5" customHeight="1" thickBot="1" x14ac:dyDescent="0.25">
      <c r="A53" s="559" t="s">
        <v>211</v>
      </c>
      <c r="B53" s="560"/>
      <c r="C53" s="560"/>
      <c r="D53" s="560"/>
      <c r="E53" s="561"/>
      <c r="F53" s="562"/>
      <c r="G53" s="561"/>
      <c r="H53" s="562"/>
      <c r="I53" s="563"/>
      <c r="J53" s="564"/>
      <c r="K53" s="568">
        <v>0</v>
      </c>
      <c r="L53" s="569"/>
    </row>
    <row r="54" spans="1:12" ht="12.75" customHeight="1" thickBot="1" x14ac:dyDescent="0.25">
      <c r="A54" s="52"/>
      <c r="B54" s="53"/>
      <c r="C54" s="53"/>
      <c r="D54" s="53"/>
      <c r="E54" s="53"/>
      <c r="F54" s="53"/>
      <c r="G54" s="53"/>
      <c r="H54" s="53"/>
      <c r="I54" s="53"/>
      <c r="J54" s="53"/>
      <c r="K54" s="53"/>
      <c r="L54" s="54"/>
    </row>
    <row r="55" spans="1:12" x14ac:dyDescent="0.2">
      <c r="A55" s="570" t="s">
        <v>161</v>
      </c>
      <c r="B55" s="571"/>
      <c r="C55" s="571"/>
      <c r="D55" s="571"/>
      <c r="E55" s="571"/>
      <c r="F55" s="571"/>
      <c r="G55" s="571"/>
      <c r="H55" s="571"/>
      <c r="I55" s="571"/>
      <c r="J55" s="571"/>
      <c r="K55" s="571"/>
      <c r="L55" s="572"/>
    </row>
    <row r="56" spans="1:12" ht="15.75" customHeight="1" x14ac:dyDescent="0.2">
      <c r="A56" s="573" t="s">
        <v>212</v>
      </c>
      <c r="B56" s="574"/>
      <c r="C56" s="574"/>
      <c r="D56" s="574"/>
      <c r="E56" s="574"/>
      <c r="F56" s="574"/>
      <c r="G56" s="574"/>
      <c r="H56" s="574"/>
      <c r="I56" s="574"/>
      <c r="J56" s="574"/>
      <c r="K56" s="574"/>
      <c r="L56" s="575"/>
    </row>
    <row r="57" spans="1:12" x14ac:dyDescent="0.2">
      <c r="A57" s="551" t="s">
        <v>119</v>
      </c>
      <c r="B57" s="552"/>
      <c r="C57" s="552"/>
      <c r="D57" s="552"/>
      <c r="E57" s="531">
        <f>$L$1-3</f>
        <v>2017</v>
      </c>
      <c r="F57" s="531"/>
      <c r="G57" s="531">
        <f>$L$1-2</f>
        <v>2018</v>
      </c>
      <c r="H57" s="531"/>
      <c r="I57" s="531">
        <f>$L$1-1</f>
        <v>2019</v>
      </c>
      <c r="J57" s="531"/>
      <c r="K57" s="531">
        <f>$L$1</f>
        <v>2020</v>
      </c>
      <c r="L57" s="544"/>
    </row>
    <row r="58" spans="1:12" ht="12.75" customHeight="1" x14ac:dyDescent="0.2">
      <c r="A58" s="565" t="s">
        <v>213</v>
      </c>
      <c r="B58" s="566"/>
      <c r="C58" s="566"/>
      <c r="D58" s="566"/>
      <c r="E58" s="567" t="e">
        <f>(E8+E10)/SUM(E8:E10)</f>
        <v>#DIV/0!</v>
      </c>
      <c r="F58" s="567"/>
      <c r="G58" s="567" t="e">
        <f>(G8+G10)/SUM(G8:G10)</f>
        <v>#DIV/0!</v>
      </c>
      <c r="H58" s="567"/>
      <c r="I58" s="567" t="e">
        <f>(I8+I10)/SUM(I8:I10)</f>
        <v>#DIV/0!</v>
      </c>
      <c r="J58" s="567"/>
      <c r="K58" s="576">
        <f>(K8+K10)/SUM(K8:K10)</f>
        <v>0.9486456536991259</v>
      </c>
      <c r="L58" s="577"/>
    </row>
    <row r="59" spans="1:12" ht="12.75" customHeight="1" x14ac:dyDescent="0.2">
      <c r="A59" s="578" t="s">
        <v>214</v>
      </c>
      <c r="B59" s="579"/>
      <c r="C59" s="579"/>
      <c r="D59" s="579"/>
      <c r="E59" s="567"/>
      <c r="F59" s="567"/>
      <c r="G59" s="567"/>
      <c r="H59" s="567"/>
      <c r="I59" s="567"/>
      <c r="J59" s="567"/>
      <c r="K59" s="576"/>
      <c r="L59" s="577"/>
    </row>
    <row r="60" spans="1:12" ht="12.75" customHeight="1" x14ac:dyDescent="0.2">
      <c r="A60" s="580" t="s">
        <v>215</v>
      </c>
      <c r="B60" s="579"/>
      <c r="C60" s="579"/>
      <c r="D60" s="579"/>
      <c r="E60" s="567"/>
      <c r="F60" s="567"/>
      <c r="G60" s="567"/>
      <c r="H60" s="567"/>
      <c r="I60" s="567"/>
      <c r="J60" s="567"/>
      <c r="K60" s="576"/>
      <c r="L60" s="577"/>
    </row>
    <row r="61" spans="1:12" ht="12.75" customHeight="1" x14ac:dyDescent="0.2">
      <c r="A61" s="565" t="s">
        <v>216</v>
      </c>
      <c r="B61" s="566"/>
      <c r="C61" s="566"/>
      <c r="D61" s="566"/>
      <c r="E61" s="567" t="e">
        <f>E8/SUM(C8:E10)</f>
        <v>#DIV/0!</v>
      </c>
      <c r="F61" s="567"/>
      <c r="G61" s="567" t="e">
        <f>G8/SUM(G8:G10)</f>
        <v>#DIV/0!</v>
      </c>
      <c r="H61" s="567"/>
      <c r="I61" s="567" t="e">
        <f>I8/SUM(I8:I10)</f>
        <v>#DIV/0!</v>
      </c>
      <c r="J61" s="567"/>
      <c r="K61" s="576">
        <f>K8/SUM(K8:K10)</f>
        <v>0.84139296697244093</v>
      </c>
      <c r="L61" s="577"/>
    </row>
    <row r="62" spans="1:12" ht="12.75" customHeight="1" x14ac:dyDescent="0.2">
      <c r="A62" s="578" t="s">
        <v>217</v>
      </c>
      <c r="B62" s="579"/>
      <c r="C62" s="579"/>
      <c r="D62" s="579"/>
      <c r="E62" s="567"/>
      <c r="F62" s="567"/>
      <c r="G62" s="567"/>
      <c r="H62" s="567"/>
      <c r="I62" s="567"/>
      <c r="J62" s="567"/>
      <c r="K62" s="576"/>
      <c r="L62" s="577"/>
    </row>
    <row r="63" spans="1:12" ht="13.15" customHeight="1" x14ac:dyDescent="0.2">
      <c r="A63" s="580" t="s">
        <v>215</v>
      </c>
      <c r="B63" s="579"/>
      <c r="C63" s="579"/>
      <c r="D63" s="579"/>
      <c r="E63" s="567"/>
      <c r="F63" s="567"/>
      <c r="G63" s="567"/>
      <c r="H63" s="567"/>
      <c r="I63" s="567"/>
      <c r="J63" s="567"/>
      <c r="K63" s="576"/>
      <c r="L63" s="577"/>
    </row>
    <row r="64" spans="1:12" ht="13.15" customHeight="1" x14ac:dyDescent="0.2">
      <c r="A64" s="565" t="s">
        <v>218</v>
      </c>
      <c r="B64" s="566"/>
      <c r="C64" s="566"/>
      <c r="D64" s="566"/>
      <c r="E64" s="567" t="e">
        <f>E49/SUM(E8:E10)</f>
        <v>#DIV/0!</v>
      </c>
      <c r="F64" s="567"/>
      <c r="G64" s="567" t="e">
        <f>G49/SUM(G8:G10)</f>
        <v>#DIV/0!</v>
      </c>
      <c r="H64" s="567"/>
      <c r="I64" s="567" t="e">
        <f>I49/SUM(I8:I10)</f>
        <v>#DIV/0!</v>
      </c>
      <c r="J64" s="567"/>
      <c r="K64" s="576">
        <f>K49/SUM(K8:K10)</f>
        <v>0.11560895422565226</v>
      </c>
      <c r="L64" s="577"/>
    </row>
    <row r="65" spans="1:12" ht="13.15" customHeight="1" x14ac:dyDescent="0.2">
      <c r="A65" s="578" t="s">
        <v>219</v>
      </c>
      <c r="B65" s="579"/>
      <c r="C65" s="579"/>
      <c r="D65" s="579"/>
      <c r="E65" s="567"/>
      <c r="F65" s="567"/>
      <c r="G65" s="567"/>
      <c r="H65" s="567"/>
      <c r="I65" s="567"/>
      <c r="J65" s="567"/>
      <c r="K65" s="576"/>
      <c r="L65" s="577"/>
    </row>
    <row r="66" spans="1:12" ht="13.15" customHeight="1" x14ac:dyDescent="0.2">
      <c r="A66" s="580" t="s">
        <v>215</v>
      </c>
      <c r="B66" s="579"/>
      <c r="C66" s="579"/>
      <c r="D66" s="579"/>
      <c r="E66" s="567"/>
      <c r="F66" s="567"/>
      <c r="G66" s="567"/>
      <c r="H66" s="567"/>
      <c r="I66" s="567"/>
      <c r="J66" s="567"/>
      <c r="K66" s="576"/>
      <c r="L66" s="577"/>
    </row>
    <row r="67" spans="1:12" x14ac:dyDescent="0.2">
      <c r="A67" s="573" t="s">
        <v>220</v>
      </c>
      <c r="B67" s="574"/>
      <c r="C67" s="574"/>
      <c r="D67" s="574"/>
      <c r="E67" s="574"/>
      <c r="F67" s="574"/>
      <c r="G67" s="574"/>
      <c r="H67" s="574"/>
      <c r="I67" s="574"/>
      <c r="J67" s="574"/>
      <c r="K67" s="574"/>
      <c r="L67" s="575"/>
    </row>
    <row r="68" spans="1:12" x14ac:dyDescent="0.2">
      <c r="A68" s="551" t="s">
        <v>110</v>
      </c>
      <c r="B68" s="552"/>
      <c r="C68" s="552"/>
      <c r="D68" s="552"/>
      <c r="E68" s="531">
        <f>$L$1-3</f>
        <v>2017</v>
      </c>
      <c r="F68" s="531"/>
      <c r="G68" s="531">
        <f>$L$1-2</f>
        <v>2018</v>
      </c>
      <c r="H68" s="531"/>
      <c r="I68" s="531">
        <f>$L$1-1</f>
        <v>2019</v>
      </c>
      <c r="J68" s="531"/>
      <c r="K68" s="531">
        <f>$L$1</f>
        <v>2020</v>
      </c>
      <c r="L68" s="544"/>
    </row>
    <row r="69" spans="1:12" ht="24" customHeight="1" x14ac:dyDescent="0.2">
      <c r="A69" s="565" t="s">
        <v>221</v>
      </c>
      <c r="B69" s="566"/>
      <c r="C69" s="566"/>
      <c r="D69" s="566"/>
      <c r="E69" s="567" t="e">
        <f>SUM(E50:F52)/SUM(E8:E10)</f>
        <v>#DIV/0!</v>
      </c>
      <c r="F69" s="567"/>
      <c r="G69" s="567" t="e">
        <f>(G50+G51+G52)/SUM(G8:G10)</f>
        <v>#DIV/0!</v>
      </c>
      <c r="H69" s="567"/>
      <c r="I69" s="567" t="e">
        <f>(I50+I51+I52)/SUM(I8:I10)</f>
        <v>#DIV/0!</v>
      </c>
      <c r="J69" s="567"/>
      <c r="K69" s="576">
        <f>(K50+K51+K52)/SUM(K8:K10)</f>
        <v>0.25798072244916692</v>
      </c>
      <c r="L69" s="576"/>
    </row>
    <row r="70" spans="1:12" ht="13.15" customHeight="1" x14ac:dyDescent="0.2">
      <c r="A70" s="578" t="s">
        <v>222</v>
      </c>
      <c r="B70" s="579"/>
      <c r="C70" s="579"/>
      <c r="D70" s="579"/>
      <c r="E70" s="567"/>
      <c r="F70" s="567"/>
      <c r="G70" s="567"/>
      <c r="H70" s="567"/>
      <c r="I70" s="567"/>
      <c r="J70" s="567"/>
      <c r="K70" s="576"/>
      <c r="L70" s="576"/>
    </row>
    <row r="71" spans="1:12" ht="13.15" customHeight="1" x14ac:dyDescent="0.2">
      <c r="A71" s="580" t="s">
        <v>215</v>
      </c>
      <c r="B71" s="579"/>
      <c r="C71" s="579"/>
      <c r="D71" s="579"/>
      <c r="E71" s="567"/>
      <c r="F71" s="567"/>
      <c r="G71" s="567"/>
      <c r="H71" s="567"/>
      <c r="I71" s="567"/>
      <c r="J71" s="567"/>
      <c r="K71" s="576"/>
      <c r="L71" s="576"/>
    </row>
    <row r="72" spans="1:12" ht="13.15" customHeight="1" x14ac:dyDescent="0.2">
      <c r="A72" s="565" t="s">
        <v>223</v>
      </c>
      <c r="B72" s="566"/>
      <c r="C72" s="566"/>
      <c r="D72" s="566"/>
      <c r="E72" s="567" t="e">
        <f>E51/SUM(E8:E10)</f>
        <v>#DIV/0!</v>
      </c>
      <c r="F72" s="567"/>
      <c r="G72" s="567" t="e">
        <f>G51/SUM(G8:G10)</f>
        <v>#DIV/0!</v>
      </c>
      <c r="H72" s="567"/>
      <c r="I72" s="567" t="e">
        <f>I51/SUM(I8:I10)</f>
        <v>#DIV/0!</v>
      </c>
      <c r="J72" s="567"/>
      <c r="K72" s="576">
        <f>K51/SUM(K8:K10)</f>
        <v>0.19439920922699644</v>
      </c>
      <c r="L72" s="577"/>
    </row>
    <row r="73" spans="1:12" ht="13.15" customHeight="1" x14ac:dyDescent="0.2">
      <c r="A73" s="578" t="s">
        <v>224</v>
      </c>
      <c r="B73" s="579"/>
      <c r="C73" s="579"/>
      <c r="D73" s="579"/>
      <c r="E73" s="567"/>
      <c r="F73" s="567"/>
      <c r="G73" s="567"/>
      <c r="H73" s="567"/>
      <c r="I73" s="567"/>
      <c r="J73" s="567"/>
      <c r="K73" s="576"/>
      <c r="L73" s="577"/>
    </row>
    <row r="74" spans="1:12" ht="13.15" customHeight="1" x14ac:dyDescent="0.2">
      <c r="A74" s="580" t="s">
        <v>215</v>
      </c>
      <c r="B74" s="579"/>
      <c r="C74" s="579"/>
      <c r="D74" s="579"/>
      <c r="E74" s="567"/>
      <c r="F74" s="567"/>
      <c r="G74" s="567"/>
      <c r="H74" s="567"/>
      <c r="I74" s="567"/>
      <c r="J74" s="567"/>
      <c r="K74" s="576"/>
      <c r="L74" s="577"/>
    </row>
    <row r="75" spans="1:12" ht="12.75" customHeight="1" x14ac:dyDescent="0.2">
      <c r="A75" s="565" t="s">
        <v>225</v>
      </c>
      <c r="B75" s="566"/>
      <c r="C75" s="566"/>
      <c r="D75" s="566"/>
      <c r="E75" s="567" t="e">
        <f>(E50+E52)/SUM(E8:E10)</f>
        <v>#DIV/0!</v>
      </c>
      <c r="F75" s="567"/>
      <c r="G75" s="567" t="e">
        <f>(G50+G52)/SUM(G8:G10)</f>
        <v>#DIV/0!</v>
      </c>
      <c r="H75" s="567"/>
      <c r="I75" s="567" t="e">
        <f>(I50+I52)/SUM(I8:I10)</f>
        <v>#DIV/0!</v>
      </c>
      <c r="J75" s="567"/>
      <c r="K75" s="576">
        <f>(K50+K52)/SUM(K8:K10)</f>
        <v>6.3581513222170497E-2</v>
      </c>
      <c r="L75" s="576"/>
    </row>
    <row r="76" spans="1:12" ht="12.75" customHeight="1" x14ac:dyDescent="0.2">
      <c r="A76" s="578" t="s">
        <v>226</v>
      </c>
      <c r="B76" s="579"/>
      <c r="C76" s="579"/>
      <c r="D76" s="579"/>
      <c r="E76" s="567"/>
      <c r="F76" s="567"/>
      <c r="G76" s="567"/>
      <c r="H76" s="567"/>
      <c r="I76" s="567"/>
      <c r="J76" s="567"/>
      <c r="K76" s="576"/>
      <c r="L76" s="576"/>
    </row>
    <row r="77" spans="1:12" ht="12.75" customHeight="1" x14ac:dyDescent="0.2">
      <c r="A77" s="580" t="s">
        <v>215</v>
      </c>
      <c r="B77" s="579"/>
      <c r="C77" s="579"/>
      <c r="D77" s="579"/>
      <c r="E77" s="567"/>
      <c r="F77" s="567"/>
      <c r="G77" s="567"/>
      <c r="H77" s="567"/>
      <c r="I77" s="567"/>
      <c r="J77" s="567"/>
      <c r="K77" s="576"/>
      <c r="L77" s="576"/>
    </row>
    <row r="78" spans="1:12" x14ac:dyDescent="0.2">
      <c r="A78" s="573" t="s">
        <v>227</v>
      </c>
      <c r="B78" s="574"/>
      <c r="C78" s="574"/>
      <c r="D78" s="574"/>
      <c r="E78" s="574"/>
      <c r="F78" s="574"/>
      <c r="G78" s="574"/>
      <c r="H78" s="574"/>
      <c r="I78" s="574"/>
      <c r="J78" s="574"/>
      <c r="K78" s="574"/>
      <c r="L78" s="575"/>
    </row>
    <row r="79" spans="1:12" x14ac:dyDescent="0.2">
      <c r="A79" s="551" t="s">
        <v>110</v>
      </c>
      <c r="B79" s="552"/>
      <c r="C79" s="552"/>
      <c r="D79" s="552"/>
      <c r="E79" s="531">
        <f>$L$1-3</f>
        <v>2017</v>
      </c>
      <c r="F79" s="531"/>
      <c r="G79" s="531">
        <f>$L$1-2</f>
        <v>2018</v>
      </c>
      <c r="H79" s="531"/>
      <c r="I79" s="531">
        <f>$L$1-1</f>
        <v>2019</v>
      </c>
      <c r="J79" s="531"/>
      <c r="K79" s="531">
        <f>$L$1</f>
        <v>2020</v>
      </c>
      <c r="L79" s="544"/>
    </row>
    <row r="80" spans="1:12" ht="12.75" customHeight="1" x14ac:dyDescent="0.2">
      <c r="A80" s="565" t="s">
        <v>228</v>
      </c>
      <c r="B80" s="566"/>
      <c r="C80" s="566"/>
      <c r="D80" s="566"/>
      <c r="E80" s="581" t="e">
        <f>(E8+E10)/Caratteristiche!G5</f>
        <v>#DIV/0!</v>
      </c>
      <c r="F80" s="582"/>
      <c r="G80" s="581" t="e">
        <f>(G8+G10)/Caratteristiche!I5</f>
        <v>#DIV/0!</v>
      </c>
      <c r="H80" s="582"/>
      <c r="I80" s="581">
        <f>(I8+I10)/Caratteristiche!K5</f>
        <v>0</v>
      </c>
      <c r="J80" s="582"/>
      <c r="K80" s="583">
        <f>(K8+K10)/Caratteristiche!M5</f>
        <v>654.05515370705245</v>
      </c>
      <c r="L80" s="584"/>
    </row>
    <row r="81" spans="1:12" ht="12.75" customHeight="1" x14ac:dyDescent="0.2">
      <c r="A81" s="578" t="s">
        <v>214</v>
      </c>
      <c r="B81" s="579"/>
      <c r="C81" s="579"/>
      <c r="D81" s="579"/>
      <c r="E81" s="581"/>
      <c r="F81" s="582"/>
      <c r="G81" s="581"/>
      <c r="H81" s="582"/>
      <c r="I81" s="581"/>
      <c r="J81" s="582"/>
      <c r="K81" s="583"/>
      <c r="L81" s="584"/>
    </row>
    <row r="82" spans="1:12" ht="12.75" customHeight="1" x14ac:dyDescent="0.2">
      <c r="A82" s="580" t="s">
        <v>229</v>
      </c>
      <c r="B82" s="579"/>
      <c r="C82" s="579"/>
      <c r="D82" s="579"/>
      <c r="E82" s="581"/>
      <c r="F82" s="582"/>
      <c r="G82" s="581"/>
      <c r="H82" s="582"/>
      <c r="I82" s="581"/>
      <c r="J82" s="582"/>
      <c r="K82" s="583"/>
      <c r="L82" s="584"/>
    </row>
    <row r="83" spans="1:12" ht="12.75" customHeight="1" x14ac:dyDescent="0.2">
      <c r="A83" s="565" t="s">
        <v>230</v>
      </c>
      <c r="B83" s="566"/>
      <c r="C83" s="566"/>
      <c r="D83" s="566"/>
      <c r="E83" s="581" t="e">
        <f>E8/Caratteristiche!G5</f>
        <v>#DIV/0!</v>
      </c>
      <c r="F83" s="582"/>
      <c r="G83" s="581" t="e">
        <f>G8/Caratteristiche!I5</f>
        <v>#DIV/0!</v>
      </c>
      <c r="H83" s="582"/>
      <c r="I83" s="581">
        <f>I8/Caratteristiche!K5</f>
        <v>0</v>
      </c>
      <c r="J83" s="582"/>
      <c r="K83" s="583">
        <f>K8/Caratteristiche!M5</f>
        <v>580.1084990958409</v>
      </c>
      <c r="L83" s="584"/>
    </row>
    <row r="84" spans="1:12" ht="12.75" customHeight="1" x14ac:dyDescent="0.2">
      <c r="A84" s="578" t="s">
        <v>217</v>
      </c>
      <c r="B84" s="579"/>
      <c r="C84" s="579"/>
      <c r="D84" s="579"/>
      <c r="E84" s="581"/>
      <c r="F84" s="582"/>
      <c r="G84" s="581"/>
      <c r="H84" s="582"/>
      <c r="I84" s="581"/>
      <c r="J84" s="582"/>
      <c r="K84" s="583"/>
      <c r="L84" s="584"/>
    </row>
    <row r="85" spans="1:12" ht="12.75" customHeight="1" x14ac:dyDescent="0.2">
      <c r="A85" s="580" t="s">
        <v>229</v>
      </c>
      <c r="B85" s="579"/>
      <c r="C85" s="579"/>
      <c r="D85" s="579"/>
      <c r="E85" s="581"/>
      <c r="F85" s="582"/>
      <c r="G85" s="581"/>
      <c r="H85" s="582"/>
      <c r="I85" s="581"/>
      <c r="J85" s="582"/>
      <c r="K85" s="583"/>
      <c r="L85" s="584"/>
    </row>
    <row r="86" spans="1:12" ht="12.75" customHeight="1" x14ac:dyDescent="0.2">
      <c r="A86" s="565" t="s">
        <v>231</v>
      </c>
      <c r="B86" s="566"/>
      <c r="C86" s="566"/>
      <c r="D86" s="566"/>
      <c r="E86" s="585" t="e">
        <f>(E50+E52)/Caratteristiche!G5</f>
        <v>#DIV/0!</v>
      </c>
      <c r="F86" s="586"/>
      <c r="G86" s="585" t="e">
        <f>(G50+G52)/Caratteristiche!I5</f>
        <v>#DIV/0!</v>
      </c>
      <c r="H86" s="586"/>
      <c r="I86" s="585">
        <f>(I50+I52)/Caratteristiche!K5</f>
        <v>0</v>
      </c>
      <c r="J86" s="586"/>
      <c r="K86" s="591">
        <f>(K50+K52)/Caratteristiche!M5</f>
        <v>43.837038878842677</v>
      </c>
      <c r="L86" s="592"/>
    </row>
    <row r="87" spans="1:12" ht="12.75" customHeight="1" x14ac:dyDescent="0.2">
      <c r="A87" s="578" t="s">
        <v>232</v>
      </c>
      <c r="B87" s="579"/>
      <c r="C87" s="579"/>
      <c r="D87" s="579"/>
      <c r="E87" s="587"/>
      <c r="F87" s="588"/>
      <c r="G87" s="587"/>
      <c r="H87" s="588"/>
      <c r="I87" s="587"/>
      <c r="J87" s="588"/>
      <c r="K87" s="593"/>
      <c r="L87" s="594"/>
    </row>
    <row r="88" spans="1:12" ht="12.75" customHeight="1" x14ac:dyDescent="0.2">
      <c r="A88" s="580" t="s">
        <v>229</v>
      </c>
      <c r="B88" s="579"/>
      <c r="C88" s="579"/>
      <c r="D88" s="579"/>
      <c r="E88" s="589"/>
      <c r="F88" s="590"/>
      <c r="G88" s="589"/>
      <c r="H88" s="590"/>
      <c r="I88" s="589"/>
      <c r="J88" s="590"/>
      <c r="K88" s="595"/>
      <c r="L88" s="596"/>
    </row>
    <row r="89" spans="1:12" ht="12.75" customHeight="1" x14ac:dyDescent="0.2">
      <c r="A89" s="565" t="s">
        <v>233</v>
      </c>
      <c r="B89" s="566"/>
      <c r="C89" s="566"/>
      <c r="D89" s="566"/>
      <c r="E89" s="585" t="e">
        <f>E49/Caratteristiche!G5</f>
        <v>#DIV/0!</v>
      </c>
      <c r="F89" s="586"/>
      <c r="G89" s="585" t="e">
        <f>G49/Caratteristiche!I5</f>
        <v>#DIV/0!</v>
      </c>
      <c r="H89" s="586"/>
      <c r="I89" s="585">
        <f>I49/Caratteristiche!K5</f>
        <v>0</v>
      </c>
      <c r="J89" s="586"/>
      <c r="K89" s="597">
        <f>K49/Caratteristiche!M5</f>
        <v>79.70798372513562</v>
      </c>
      <c r="L89" s="598"/>
    </row>
    <row r="90" spans="1:12" ht="12.75" customHeight="1" x14ac:dyDescent="0.2">
      <c r="A90" s="578" t="s">
        <v>219</v>
      </c>
      <c r="B90" s="579"/>
      <c r="C90" s="579"/>
      <c r="D90" s="579"/>
      <c r="E90" s="587"/>
      <c r="F90" s="588"/>
      <c r="G90" s="587"/>
      <c r="H90" s="588"/>
      <c r="I90" s="587"/>
      <c r="J90" s="588"/>
      <c r="K90" s="599"/>
      <c r="L90" s="600"/>
    </row>
    <row r="91" spans="1:12" ht="13.5" customHeight="1" x14ac:dyDescent="0.2">
      <c r="A91" s="603" t="s">
        <v>229</v>
      </c>
      <c r="B91" s="566"/>
      <c r="C91" s="566"/>
      <c r="D91" s="566"/>
      <c r="E91" s="589"/>
      <c r="F91" s="590"/>
      <c r="G91" s="589"/>
      <c r="H91" s="590"/>
      <c r="I91" s="589"/>
      <c r="J91" s="590"/>
      <c r="K91" s="601"/>
      <c r="L91" s="602"/>
    </row>
    <row r="92" spans="1:12" x14ac:dyDescent="0.2">
      <c r="A92" s="573" t="s">
        <v>234</v>
      </c>
      <c r="B92" s="574"/>
      <c r="C92" s="574"/>
      <c r="D92" s="574"/>
      <c r="E92" s="574"/>
      <c r="F92" s="574"/>
      <c r="G92" s="574"/>
      <c r="H92" s="574"/>
      <c r="I92" s="574"/>
      <c r="J92" s="574"/>
      <c r="K92" s="574"/>
      <c r="L92" s="575"/>
    </row>
    <row r="93" spans="1:12" x14ac:dyDescent="0.2">
      <c r="A93" s="551" t="s">
        <v>110</v>
      </c>
      <c r="B93" s="552"/>
      <c r="C93" s="552"/>
      <c r="D93" s="552"/>
      <c r="E93" s="531">
        <f>$L$1-3</f>
        <v>2017</v>
      </c>
      <c r="F93" s="531"/>
      <c r="G93" s="531">
        <f>$L$1-2</f>
        <v>2018</v>
      </c>
      <c r="H93" s="531"/>
      <c r="I93" s="531">
        <f>$L$1-1</f>
        <v>2019</v>
      </c>
      <c r="J93" s="531"/>
      <c r="K93" s="531">
        <f>$L$1</f>
        <v>2020</v>
      </c>
      <c r="L93" s="544"/>
    </row>
    <row r="94" spans="1:12" ht="12.75" customHeight="1" x14ac:dyDescent="0.2">
      <c r="A94" s="565" t="s">
        <v>235</v>
      </c>
      <c r="B94" s="566"/>
      <c r="C94" s="566"/>
      <c r="D94" s="566"/>
      <c r="E94" s="567" t="e">
        <f>E36/E14</f>
        <v>#DIV/0!</v>
      </c>
      <c r="F94" s="567"/>
      <c r="G94" s="567" t="e">
        <f>G36/G14</f>
        <v>#DIV/0!</v>
      </c>
      <c r="H94" s="567"/>
      <c r="I94" s="567" t="e">
        <f>I36/I14</f>
        <v>#DIV/0!</v>
      </c>
      <c r="J94" s="567"/>
      <c r="K94" s="576">
        <f>K36/K14</f>
        <v>0.2871517709244133</v>
      </c>
      <c r="L94" s="577"/>
    </row>
    <row r="95" spans="1:12" ht="12.75" customHeight="1" x14ac:dyDescent="0.2">
      <c r="A95" s="578" t="s">
        <v>236</v>
      </c>
      <c r="B95" s="579"/>
      <c r="C95" s="579"/>
      <c r="D95" s="579"/>
      <c r="E95" s="567"/>
      <c r="F95" s="567"/>
      <c r="G95" s="567"/>
      <c r="H95" s="567"/>
      <c r="I95" s="567"/>
      <c r="J95" s="567"/>
      <c r="K95" s="576"/>
      <c r="L95" s="577"/>
    </row>
    <row r="96" spans="1:12" ht="12.75" customHeight="1" x14ac:dyDescent="0.2">
      <c r="A96" s="580" t="s">
        <v>237</v>
      </c>
      <c r="B96" s="579"/>
      <c r="C96" s="579"/>
      <c r="D96" s="579"/>
      <c r="E96" s="567"/>
      <c r="F96" s="567"/>
      <c r="G96" s="567"/>
      <c r="H96" s="567"/>
      <c r="I96" s="567"/>
      <c r="J96" s="567"/>
      <c r="K96" s="576"/>
      <c r="L96" s="577"/>
    </row>
    <row r="97" spans="1:12" ht="12.75" customHeight="1" x14ac:dyDescent="0.2">
      <c r="A97" s="565" t="s">
        <v>238</v>
      </c>
      <c r="B97" s="566"/>
      <c r="C97" s="566"/>
      <c r="D97" s="566"/>
      <c r="E97" s="567" t="e">
        <f>E45/E25</f>
        <v>#DIV/0!</v>
      </c>
      <c r="F97" s="567"/>
      <c r="G97" s="567" t="e">
        <f>G45/G25</f>
        <v>#DIV/0!</v>
      </c>
      <c r="H97" s="567"/>
      <c r="I97" s="567" t="e">
        <f>I45/I25</f>
        <v>#DIV/0!</v>
      </c>
      <c r="J97" s="567"/>
      <c r="K97" s="576">
        <f>K45/K25</f>
        <v>0.26458651628125646</v>
      </c>
      <c r="L97" s="577"/>
    </row>
    <row r="98" spans="1:12" ht="12.75" customHeight="1" x14ac:dyDescent="0.2">
      <c r="A98" s="578" t="s">
        <v>239</v>
      </c>
      <c r="B98" s="579"/>
      <c r="C98" s="579"/>
      <c r="D98" s="579"/>
      <c r="E98" s="567"/>
      <c r="F98" s="567"/>
      <c r="G98" s="567"/>
      <c r="H98" s="567"/>
      <c r="I98" s="567"/>
      <c r="J98" s="567"/>
      <c r="K98" s="576"/>
      <c r="L98" s="577"/>
    </row>
    <row r="99" spans="1:12" ht="12.75" customHeight="1" x14ac:dyDescent="0.2">
      <c r="A99" s="580" t="s">
        <v>240</v>
      </c>
      <c r="B99" s="579"/>
      <c r="C99" s="579"/>
      <c r="D99" s="579"/>
      <c r="E99" s="567"/>
      <c r="F99" s="567"/>
      <c r="G99" s="567"/>
      <c r="H99" s="567"/>
      <c r="I99" s="567"/>
      <c r="J99" s="567"/>
      <c r="K99" s="576"/>
      <c r="L99" s="577"/>
    </row>
    <row r="100" spans="1:12" ht="12.75" customHeight="1" x14ac:dyDescent="0.2">
      <c r="A100" s="565" t="s">
        <v>241</v>
      </c>
      <c r="B100" s="566"/>
      <c r="C100" s="566"/>
      <c r="D100" s="566"/>
      <c r="E100" s="567" t="e">
        <f>(F8+F10)/(E8+E10)</f>
        <v>#DIV/0!</v>
      </c>
      <c r="F100" s="567"/>
      <c r="G100" s="567" t="e">
        <f>(H8+H10)/(G8+G10)</f>
        <v>#DIV/0!</v>
      </c>
      <c r="H100" s="567"/>
      <c r="I100" s="567" t="e">
        <f>(J8+J10)/(I8+I10)</f>
        <v>#DIV/0!</v>
      </c>
      <c r="J100" s="567"/>
      <c r="K100" s="609">
        <f>(L8+L10)/(K8+K10)</f>
        <v>0</v>
      </c>
      <c r="L100" s="610"/>
    </row>
    <row r="101" spans="1:12" ht="12.75" customHeight="1" x14ac:dyDescent="0.2">
      <c r="A101" s="578" t="s">
        <v>242</v>
      </c>
      <c r="B101" s="579"/>
      <c r="C101" s="579"/>
      <c r="D101" s="579"/>
      <c r="E101" s="567"/>
      <c r="F101" s="567"/>
      <c r="G101" s="567"/>
      <c r="H101" s="567"/>
      <c r="I101" s="567"/>
      <c r="J101" s="567"/>
      <c r="K101" s="611"/>
      <c r="L101" s="612"/>
    </row>
    <row r="102" spans="1:12" ht="12.75" customHeight="1" x14ac:dyDescent="0.2">
      <c r="A102" s="580" t="s">
        <v>243</v>
      </c>
      <c r="B102" s="579"/>
      <c r="C102" s="579"/>
      <c r="D102" s="579"/>
      <c r="E102" s="567"/>
      <c r="F102" s="567"/>
      <c r="G102" s="567"/>
      <c r="H102" s="567"/>
      <c r="I102" s="567"/>
      <c r="J102" s="567"/>
      <c r="K102" s="613"/>
      <c r="L102" s="614"/>
    </row>
    <row r="103" spans="1:12" ht="13.15" customHeight="1" x14ac:dyDescent="0.2">
      <c r="A103" s="565" t="s">
        <v>244</v>
      </c>
      <c r="B103" s="566"/>
      <c r="C103" s="566"/>
      <c r="D103" s="566"/>
      <c r="E103" s="567" t="e">
        <f>(F19)/(E19)</f>
        <v>#DIV/0!</v>
      </c>
      <c r="F103" s="567"/>
      <c r="G103" s="567" t="e">
        <f>H19/G19</f>
        <v>#DIV/0!</v>
      </c>
      <c r="H103" s="567"/>
      <c r="I103" s="567" t="e">
        <f>(J19)/(I19)</f>
        <v>#DIV/0!</v>
      </c>
      <c r="J103" s="567"/>
      <c r="K103" s="576">
        <f>(L19)/(K19)</f>
        <v>0</v>
      </c>
      <c r="L103" s="576"/>
    </row>
    <row r="104" spans="1:12" ht="13.15" customHeight="1" x14ac:dyDescent="0.2">
      <c r="A104" s="578" t="s">
        <v>245</v>
      </c>
      <c r="B104" s="579"/>
      <c r="C104" s="579"/>
      <c r="D104" s="579"/>
      <c r="E104" s="567"/>
      <c r="F104" s="567"/>
      <c r="G104" s="567"/>
      <c r="H104" s="567"/>
      <c r="I104" s="567"/>
      <c r="J104" s="567"/>
      <c r="K104" s="576"/>
      <c r="L104" s="576"/>
    </row>
    <row r="105" spans="1:12" ht="13.9" customHeight="1" thickBot="1" x14ac:dyDescent="0.25">
      <c r="A105" s="607" t="s">
        <v>246</v>
      </c>
      <c r="B105" s="608"/>
      <c r="C105" s="608"/>
      <c r="D105" s="608"/>
      <c r="E105" s="605"/>
      <c r="F105" s="605"/>
      <c r="G105" s="605"/>
      <c r="H105" s="605"/>
      <c r="I105" s="605"/>
      <c r="J105" s="605"/>
      <c r="K105" s="606"/>
      <c r="L105" s="606"/>
    </row>
    <row r="107" spans="1:12" ht="3" customHeight="1" x14ac:dyDescent="0.2"/>
    <row r="108" spans="1:12" x14ac:dyDescent="0.2">
      <c r="A108" s="514"/>
      <c r="B108" s="514"/>
      <c r="C108" s="514"/>
      <c r="D108" s="514"/>
      <c r="E108" s="604"/>
      <c r="F108" s="604"/>
      <c r="G108" s="604"/>
      <c r="H108" s="604"/>
      <c r="I108" s="604"/>
      <c r="J108" s="604"/>
      <c r="K108" s="604"/>
      <c r="L108" s="604"/>
    </row>
  </sheetData>
  <sheetProtection algorithmName="SHA-512" hashValue="hLPHRTe+wIQxVQ/mMqQD7X0Q1U7jX64UDUQZEOFcXTTNrPhP5nGbkrJlj9RonxrXGQOLMYYpfMRUVlk7326tvw==" saltValue="Zfz6Eli74vYweUQZIkWZSg==" spinCount="100000" sheet="1" objects="1" scenarios="1"/>
  <customSheetViews>
    <customSheetView guid="{FD66CCA4-E734-40F6-A42D-704ADC03C8FF}" showPageBreaks="1" printArea="1" showRuler="0">
      <selection activeCell="A108" sqref="A108:L108"/>
      <rowBreaks count="1" manualBreakCount="1">
        <brk id="45" max="16383" man="1"/>
      </rowBreaks>
      <pageMargins left="0.19685039370078741" right="0.19685039370078741" top="0.6692913385826772" bottom="0.39370078740157483" header="0.51181102362204722" footer="0.51181102362204722"/>
      <printOptions horizontalCentered="1" verticalCentered="1"/>
      <pageSetup paperSize="9" scale="49" orientation="portrait" r:id="rId1"/>
      <headerFooter alignWithMargins="0">
        <oddHeader>&amp;F</oddHeader>
        <oddFooter>&amp;L&amp;8&amp;F&amp;R&amp;8&amp;P</oddFooter>
      </headerFooter>
    </customSheetView>
    <customSheetView guid="{0CDFE071-D2BF-4AC9-96FE-3C7CC2EB89D1}" showPageBreaks="1" printArea="1" topLeftCell="A16">
      <selection activeCell="A108" sqref="A108:L108"/>
      <rowBreaks count="1" manualBreakCount="1">
        <brk id="45" max="16383" man="1"/>
      </rowBreaks>
      <pageMargins left="0.19685039370078741" right="0.19685039370078741" top="0.6692913385826772" bottom="0.39370078740157483" header="0.51181102362204722" footer="0.51181102362204722"/>
      <printOptions horizontalCentered="1" verticalCentered="1"/>
      <pageSetup paperSize="9" scale="49" orientation="portrait" r:id="rId2"/>
      <headerFooter alignWithMargins="0">
        <oddHeader>&amp;F</oddHeader>
        <oddFooter>&amp;L&amp;8&amp;F&amp;R&amp;8&amp;P</oddFooter>
      </headerFooter>
    </customSheetView>
    <customSheetView guid="{5274FD7E-76C2-47C3-8C9C-C2C181076605}" showPageBreaks="1" showRuler="0" topLeftCell="A16">
      <selection activeCell="A108" sqref="A108:L108"/>
      <rowBreaks count="1" manualBreakCount="1">
        <brk id="45" max="16383" man="1"/>
      </rowBreaks>
      <pageMargins left="0.19685039370078741" right="0.19685039370078741" top="0.6692913385826772" bottom="0.39370078740157483" header="0.51181102362204722" footer="0.51181102362204722"/>
      <printOptions horizontalCentered="1" verticalCentered="1"/>
      <pageSetup paperSize="9" scale="49" orientation="portrait" r:id="rId3"/>
      <headerFooter alignWithMargins="0">
        <oddHeader>&amp;F</oddHeader>
        <oddFooter>&amp;L&amp;8&amp;F&amp;R&amp;8&amp;P</oddFooter>
      </headerFooter>
    </customSheetView>
  </customSheetViews>
  <mergeCells count="212">
    <mergeCell ref="A97:D97"/>
    <mergeCell ref="E97:F99"/>
    <mergeCell ref="G97:H99"/>
    <mergeCell ref="I97:J99"/>
    <mergeCell ref="K97:L99"/>
    <mergeCell ref="A98:D98"/>
    <mergeCell ref="A99:D99"/>
    <mergeCell ref="A108:L108"/>
    <mergeCell ref="A103:D103"/>
    <mergeCell ref="E103:F105"/>
    <mergeCell ref="G103:H105"/>
    <mergeCell ref="I103:J105"/>
    <mergeCell ref="K103:L105"/>
    <mergeCell ref="A104:D104"/>
    <mergeCell ref="A105:D105"/>
    <mergeCell ref="K100:L102"/>
    <mergeCell ref="A101:D101"/>
    <mergeCell ref="A102:D102"/>
    <mergeCell ref="A100:D100"/>
    <mergeCell ref="E100:F102"/>
    <mergeCell ref="G100:H102"/>
    <mergeCell ref="I100:J102"/>
    <mergeCell ref="A89:D89"/>
    <mergeCell ref="E89:F91"/>
    <mergeCell ref="G89:H91"/>
    <mergeCell ref="I89:J91"/>
    <mergeCell ref="K89:L91"/>
    <mergeCell ref="A90:D90"/>
    <mergeCell ref="A91:D91"/>
    <mergeCell ref="A94:D94"/>
    <mergeCell ref="E94:F96"/>
    <mergeCell ref="G94:H96"/>
    <mergeCell ref="I94:J96"/>
    <mergeCell ref="A92:L92"/>
    <mergeCell ref="A93:D93"/>
    <mergeCell ref="E93:F93"/>
    <mergeCell ref="G93:H93"/>
    <mergeCell ref="I93:J93"/>
    <mergeCell ref="K93:L93"/>
    <mergeCell ref="K94:L96"/>
    <mergeCell ref="A95:D95"/>
    <mergeCell ref="A96:D96"/>
    <mergeCell ref="I83:J85"/>
    <mergeCell ref="K83:L85"/>
    <mergeCell ref="A84:D84"/>
    <mergeCell ref="A85:D85"/>
    <mergeCell ref="A80:D80"/>
    <mergeCell ref="E80:F82"/>
    <mergeCell ref="G80:H82"/>
    <mergeCell ref="I80:J82"/>
    <mergeCell ref="A86:D86"/>
    <mergeCell ref="E86:F88"/>
    <mergeCell ref="G86:H88"/>
    <mergeCell ref="I86:J88"/>
    <mergeCell ref="K80:L82"/>
    <mergeCell ref="A81:D81"/>
    <mergeCell ref="A82:D82"/>
    <mergeCell ref="A83:D83"/>
    <mergeCell ref="E83:F85"/>
    <mergeCell ref="G83:H85"/>
    <mergeCell ref="K86:L88"/>
    <mergeCell ref="A87:D87"/>
    <mergeCell ref="A88:D88"/>
    <mergeCell ref="A75:D75"/>
    <mergeCell ref="E75:F77"/>
    <mergeCell ref="G75:H77"/>
    <mergeCell ref="I75:J77"/>
    <mergeCell ref="K75:L77"/>
    <mergeCell ref="A76:D76"/>
    <mergeCell ref="A77:D77"/>
    <mergeCell ref="A78:L78"/>
    <mergeCell ref="A79:D79"/>
    <mergeCell ref="E79:F79"/>
    <mergeCell ref="G79:H79"/>
    <mergeCell ref="I79:J79"/>
    <mergeCell ref="K79:L79"/>
    <mergeCell ref="A72:D72"/>
    <mergeCell ref="E72:F74"/>
    <mergeCell ref="G72:H74"/>
    <mergeCell ref="I72:J74"/>
    <mergeCell ref="K68:L68"/>
    <mergeCell ref="A69:D69"/>
    <mergeCell ref="E69:F71"/>
    <mergeCell ref="G69:H71"/>
    <mergeCell ref="I69:J71"/>
    <mergeCell ref="K69:L71"/>
    <mergeCell ref="K72:L74"/>
    <mergeCell ref="A73:D73"/>
    <mergeCell ref="A74:D74"/>
    <mergeCell ref="A67:L67"/>
    <mergeCell ref="A64:D64"/>
    <mergeCell ref="E64:F66"/>
    <mergeCell ref="G64:H66"/>
    <mergeCell ref="I64:J66"/>
    <mergeCell ref="A70:D70"/>
    <mergeCell ref="A71:D71"/>
    <mergeCell ref="A68:D68"/>
    <mergeCell ref="E68:F68"/>
    <mergeCell ref="G68:H68"/>
    <mergeCell ref="I68:J68"/>
    <mergeCell ref="A61:D61"/>
    <mergeCell ref="E61:F63"/>
    <mergeCell ref="G61:H63"/>
    <mergeCell ref="I61:J63"/>
    <mergeCell ref="K61:L63"/>
    <mergeCell ref="A62:D62"/>
    <mergeCell ref="A63:D63"/>
    <mergeCell ref="K64:L66"/>
    <mergeCell ref="A65:D65"/>
    <mergeCell ref="A66:D66"/>
    <mergeCell ref="I57:J57"/>
    <mergeCell ref="K57:L57"/>
    <mergeCell ref="A53:D53"/>
    <mergeCell ref="E53:F53"/>
    <mergeCell ref="G53:H53"/>
    <mergeCell ref="I53:J53"/>
    <mergeCell ref="A58:D58"/>
    <mergeCell ref="E58:F60"/>
    <mergeCell ref="G58:H60"/>
    <mergeCell ref="I58:J60"/>
    <mergeCell ref="K53:L53"/>
    <mergeCell ref="A55:L55"/>
    <mergeCell ref="A56:L56"/>
    <mergeCell ref="A57:D57"/>
    <mergeCell ref="E57:F57"/>
    <mergeCell ref="G57:H57"/>
    <mergeCell ref="K58:L60"/>
    <mergeCell ref="A59:D59"/>
    <mergeCell ref="A60:D60"/>
    <mergeCell ref="K51:L51"/>
    <mergeCell ref="A52:D52"/>
    <mergeCell ref="E52:F52"/>
    <mergeCell ref="G52:H52"/>
    <mergeCell ref="I52:J52"/>
    <mergeCell ref="K52:L52"/>
    <mergeCell ref="A51:D51"/>
    <mergeCell ref="E51:F51"/>
    <mergeCell ref="G51:H51"/>
    <mergeCell ref="I51:J51"/>
    <mergeCell ref="A48:D48"/>
    <mergeCell ref="E48:F48"/>
    <mergeCell ref="G48:H48"/>
    <mergeCell ref="I48:J48"/>
    <mergeCell ref="K48:L48"/>
    <mergeCell ref="K49:L49"/>
    <mergeCell ref="A50:D50"/>
    <mergeCell ref="E50:F50"/>
    <mergeCell ref="G50:H50"/>
    <mergeCell ref="I50:J50"/>
    <mergeCell ref="K50:L50"/>
    <mergeCell ref="A49:D49"/>
    <mergeCell ref="E49:F49"/>
    <mergeCell ref="G49:H49"/>
    <mergeCell ref="I49:J49"/>
    <mergeCell ref="B40:D40"/>
    <mergeCell ref="B41:D41"/>
    <mergeCell ref="B42:D42"/>
    <mergeCell ref="B43:D43"/>
    <mergeCell ref="G37:H37"/>
    <mergeCell ref="I37:J37"/>
    <mergeCell ref="B44:D44"/>
    <mergeCell ref="A45:D45"/>
    <mergeCell ref="A47:L47"/>
    <mergeCell ref="B33:D33"/>
    <mergeCell ref="B34:D34"/>
    <mergeCell ref="B35:D35"/>
    <mergeCell ref="I28:J28"/>
    <mergeCell ref="K28:L28"/>
    <mergeCell ref="B30:D30"/>
    <mergeCell ref="B31:D31"/>
    <mergeCell ref="K37:L37"/>
    <mergeCell ref="B39:D39"/>
    <mergeCell ref="A36:D36"/>
    <mergeCell ref="A37:A38"/>
    <mergeCell ref="B37:D38"/>
    <mergeCell ref="E37:F37"/>
    <mergeCell ref="A28:A29"/>
    <mergeCell ref="B28:D29"/>
    <mergeCell ref="E28:F28"/>
    <mergeCell ref="G28:H28"/>
    <mergeCell ref="A23:D23"/>
    <mergeCell ref="A24:D24"/>
    <mergeCell ref="A25:D25"/>
    <mergeCell ref="A27:L27"/>
    <mergeCell ref="B32:D32"/>
    <mergeCell ref="A19:D19"/>
    <mergeCell ref="A20:D20"/>
    <mergeCell ref="A21:D21"/>
    <mergeCell ref="A22:D22"/>
    <mergeCell ref="A14:D14"/>
    <mergeCell ref="A16:L16"/>
    <mergeCell ref="A17:D18"/>
    <mergeCell ref="E17:F17"/>
    <mergeCell ref="G17:H17"/>
    <mergeCell ref="I17:J17"/>
    <mergeCell ref="A1:J1"/>
    <mergeCell ref="A2:L2"/>
    <mergeCell ref="A3:L3"/>
    <mergeCell ref="A4:D5"/>
    <mergeCell ref="E4:F4"/>
    <mergeCell ref="G4:H4"/>
    <mergeCell ref="I4:J4"/>
    <mergeCell ref="K4:L4"/>
    <mergeCell ref="K17:L17"/>
    <mergeCell ref="A10:D10"/>
    <mergeCell ref="A11:D11"/>
    <mergeCell ref="A12:D12"/>
    <mergeCell ref="A13:D13"/>
    <mergeCell ref="A6:D6"/>
    <mergeCell ref="A7:D7"/>
    <mergeCell ref="A8:D8"/>
    <mergeCell ref="A9:D9"/>
  </mergeCells>
  <phoneticPr fontId="27" type="noConversion"/>
  <printOptions horizontalCentered="1" verticalCentered="1"/>
  <pageMargins left="0.19685039370078741" right="0.19685039370078741" top="0.6692913385826772" bottom="0.39370078740157483" header="0.51181102362204722" footer="0.51181102362204722"/>
  <pageSetup paperSize="9" scale="46" orientation="portrait" r:id="rId4"/>
  <headerFooter alignWithMargins="0">
    <oddHeader>&amp;C&amp;F</oddHeader>
    <oddFooter>&amp;L&amp;8&amp;F&amp;R&amp;8&amp;P</oddFooter>
  </headerFooter>
  <rowBreaks count="1" manualBreakCount="1">
    <brk id="45"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T96"/>
  <sheetViews>
    <sheetView topLeftCell="A79" zoomScaleNormal="100" zoomScaleSheetLayoutView="100" zoomScalePageLayoutView="60" workbookViewId="0">
      <selection activeCell="H1" sqref="H1"/>
    </sheetView>
  </sheetViews>
  <sheetFormatPr defaultColWidth="8.85546875" defaultRowHeight="15" x14ac:dyDescent="0.25"/>
  <cols>
    <col min="1" max="1" width="3.7109375" customWidth="1"/>
    <col min="2" max="2" width="17.85546875" customWidth="1"/>
    <col min="3" max="3" width="9.5703125" style="88" bestFit="1" customWidth="1"/>
    <col min="4" max="4" width="25.85546875" customWidth="1"/>
    <col min="5" max="5" width="22.140625" customWidth="1"/>
    <col min="6" max="6" width="25.140625" customWidth="1"/>
    <col min="7" max="7" width="16.140625" style="114" customWidth="1"/>
    <col min="8" max="8" width="16" style="114" customWidth="1"/>
    <col min="9" max="11" width="14.5703125" customWidth="1"/>
    <col min="12" max="12" width="13.85546875" customWidth="1"/>
    <col min="13" max="13" width="18.85546875" customWidth="1"/>
    <col min="14" max="14" width="15.140625" customWidth="1"/>
    <col min="15" max="15" width="15" customWidth="1"/>
    <col min="16" max="16" width="10.28515625" customWidth="1"/>
    <col min="17" max="17" width="15.140625" customWidth="1"/>
    <col min="18" max="18" width="17.140625" customWidth="1"/>
    <col min="19" max="19" width="11.7109375" customWidth="1"/>
  </cols>
  <sheetData>
    <row r="1" spans="1:19" ht="34.5" customHeight="1" thickBot="1" x14ac:dyDescent="0.3">
      <c r="G1" s="208" t="s">
        <v>393</v>
      </c>
      <c r="H1" s="121">
        <v>2254</v>
      </c>
      <c r="J1" s="208" t="s">
        <v>394</v>
      </c>
      <c r="K1" s="121"/>
      <c r="N1" s="110" t="s">
        <v>395</v>
      </c>
      <c r="O1" s="121"/>
      <c r="Q1" s="110" t="s">
        <v>396</v>
      </c>
      <c r="R1" s="121"/>
    </row>
    <row r="2" spans="1:19" s="149" customFormat="1" ht="59.25" customHeight="1" thickBot="1" x14ac:dyDescent="0.3">
      <c r="A2" s="615" t="s">
        <v>59</v>
      </c>
      <c r="B2" s="616"/>
      <c r="C2" s="117" t="s">
        <v>58</v>
      </c>
      <c r="D2" s="117" t="s">
        <v>60</v>
      </c>
      <c r="E2" s="117" t="s">
        <v>110</v>
      </c>
      <c r="F2" s="117" t="s">
        <v>63</v>
      </c>
      <c r="G2" s="113" t="s">
        <v>346</v>
      </c>
      <c r="H2" s="113" t="s">
        <v>347</v>
      </c>
      <c r="I2" s="145" t="s">
        <v>108</v>
      </c>
      <c r="J2" s="113" t="s">
        <v>346</v>
      </c>
      <c r="K2" s="113" t="s">
        <v>347</v>
      </c>
      <c r="L2" s="145" t="s">
        <v>109</v>
      </c>
      <c r="M2" s="146" t="s">
        <v>384</v>
      </c>
      <c r="N2" s="111" t="s">
        <v>346</v>
      </c>
      <c r="O2" s="112" t="s">
        <v>347</v>
      </c>
      <c r="P2" s="147">
        <v>2018</v>
      </c>
      <c r="Q2" s="115" t="s">
        <v>346</v>
      </c>
      <c r="R2" s="116" t="s">
        <v>347</v>
      </c>
      <c r="S2" s="148">
        <v>2019</v>
      </c>
    </row>
    <row r="3" spans="1:19" ht="33" customHeight="1" x14ac:dyDescent="0.25">
      <c r="A3" s="620">
        <v>1</v>
      </c>
      <c r="B3" s="617" t="s">
        <v>3</v>
      </c>
      <c r="C3" s="96">
        <v>1</v>
      </c>
      <c r="D3" s="95" t="s">
        <v>16</v>
      </c>
      <c r="E3" s="124" t="s">
        <v>62</v>
      </c>
      <c r="F3" s="124" t="s">
        <v>61</v>
      </c>
      <c r="G3" s="165">
        <v>26000</v>
      </c>
      <c r="H3" s="130">
        <f>$H$1</f>
        <v>2254</v>
      </c>
      <c r="I3" s="167">
        <f>G3/H3</f>
        <v>11.535048802129548</v>
      </c>
      <c r="J3" s="167"/>
      <c r="K3" s="130">
        <f>K1</f>
        <v>0</v>
      </c>
      <c r="L3" s="194" t="e">
        <f>J3/K3</f>
        <v>#DIV/0!</v>
      </c>
      <c r="M3" s="201" t="e">
        <f>L3-I3</f>
        <v>#DIV/0!</v>
      </c>
      <c r="N3" s="312"/>
      <c r="O3" s="102">
        <f>$O$1</f>
        <v>0</v>
      </c>
      <c r="P3" s="237" t="e">
        <f>N3/O3</f>
        <v>#DIV/0!</v>
      </c>
      <c r="Q3" s="273"/>
      <c r="R3" s="105">
        <f>$R$1</f>
        <v>0</v>
      </c>
      <c r="S3" s="253" t="e">
        <f>Q3/R3</f>
        <v>#DIV/0!</v>
      </c>
    </row>
    <row r="4" spans="1:19" ht="33.75" customHeight="1" x14ac:dyDescent="0.25">
      <c r="A4" s="621"/>
      <c r="B4" s="618"/>
      <c r="C4" s="91">
        <v>2</v>
      </c>
      <c r="D4" s="89" t="s">
        <v>17</v>
      </c>
      <c r="E4" s="90" t="s">
        <v>62</v>
      </c>
      <c r="F4" s="90" t="s">
        <v>61</v>
      </c>
      <c r="G4" s="166">
        <v>69810</v>
      </c>
      <c r="H4" s="132">
        <f>$H$1</f>
        <v>2254</v>
      </c>
      <c r="I4" s="168">
        <f t="shared" ref="I4:I18" si="0">G4/H4</f>
        <v>30.971606033717833</v>
      </c>
      <c r="J4" s="168"/>
      <c r="K4" s="132">
        <f>K1</f>
        <v>0</v>
      </c>
      <c r="L4" s="195" t="e">
        <f t="shared" ref="L4:L8" si="1">J4/K4</f>
        <v>#DIV/0!</v>
      </c>
      <c r="M4" s="196" t="e">
        <f t="shared" ref="M4:M15" si="2">L4-I4</f>
        <v>#DIV/0!</v>
      </c>
      <c r="N4" s="261"/>
      <c r="O4" s="103">
        <f>$O$1</f>
        <v>0</v>
      </c>
      <c r="P4" s="233" t="e">
        <f t="shared" ref="P4:P8" si="3">N4/O4</f>
        <v>#DIV/0!</v>
      </c>
      <c r="Q4" s="271"/>
      <c r="R4" s="106">
        <f>$R$1</f>
        <v>0</v>
      </c>
      <c r="S4" s="254" t="e">
        <f t="shared" ref="S4:S43" si="4">Q4/R4</f>
        <v>#DIV/0!</v>
      </c>
    </row>
    <row r="5" spans="1:19" ht="59.25" customHeight="1" x14ac:dyDescent="0.25">
      <c r="A5" s="621"/>
      <c r="B5" s="618"/>
      <c r="C5" s="91">
        <v>3</v>
      </c>
      <c r="D5" s="315" t="s">
        <v>18</v>
      </c>
      <c r="E5" s="90" t="s">
        <v>62</v>
      </c>
      <c r="F5" s="90" t="s">
        <v>61</v>
      </c>
      <c r="G5" s="166">
        <v>74080</v>
      </c>
      <c r="H5" s="132">
        <f>$H$1</f>
        <v>2254</v>
      </c>
      <c r="I5" s="168">
        <f t="shared" si="0"/>
        <v>32.866015971606032</v>
      </c>
      <c r="J5" s="168"/>
      <c r="K5" s="132">
        <f>K1</f>
        <v>0</v>
      </c>
      <c r="L5" s="195" t="e">
        <f t="shared" si="1"/>
        <v>#DIV/0!</v>
      </c>
      <c r="M5" s="196" t="e">
        <f t="shared" si="2"/>
        <v>#DIV/0!</v>
      </c>
      <c r="N5" s="261"/>
      <c r="O5" s="103">
        <f>$O$1</f>
        <v>0</v>
      </c>
      <c r="P5" s="233" t="e">
        <f t="shared" si="3"/>
        <v>#DIV/0!</v>
      </c>
      <c r="Q5" s="271"/>
      <c r="R5" s="106">
        <f>$R$1</f>
        <v>0</v>
      </c>
      <c r="S5" s="254" t="e">
        <f t="shared" si="4"/>
        <v>#DIV/0!</v>
      </c>
    </row>
    <row r="6" spans="1:19" ht="30" x14ac:dyDescent="0.25">
      <c r="A6" s="621"/>
      <c r="B6" s="618"/>
      <c r="C6" s="629">
        <v>4</v>
      </c>
      <c r="D6" s="624" t="s">
        <v>19</v>
      </c>
      <c r="E6" s="90" t="s">
        <v>62</v>
      </c>
      <c r="F6" s="90" t="s">
        <v>61</v>
      </c>
      <c r="G6" s="166">
        <v>45400</v>
      </c>
      <c r="H6" s="132">
        <f>$H$1</f>
        <v>2254</v>
      </c>
      <c r="I6" s="168">
        <f t="shared" si="0"/>
        <v>20.141969831410826</v>
      </c>
      <c r="J6" s="168"/>
      <c r="K6" s="132">
        <f>K1</f>
        <v>0</v>
      </c>
      <c r="L6" s="195" t="e">
        <f t="shared" si="1"/>
        <v>#DIV/0!</v>
      </c>
      <c r="M6" s="196" t="e">
        <f t="shared" si="2"/>
        <v>#DIV/0!</v>
      </c>
      <c r="N6" s="261"/>
      <c r="O6" s="103">
        <f>$O$1</f>
        <v>0</v>
      </c>
      <c r="P6" s="233" t="e">
        <f t="shared" si="3"/>
        <v>#DIV/0!</v>
      </c>
      <c r="Q6" s="271"/>
      <c r="R6" s="106">
        <f>$R$1</f>
        <v>0</v>
      </c>
      <c r="S6" s="254" t="e">
        <f t="shared" si="4"/>
        <v>#DIV/0!</v>
      </c>
    </row>
    <row r="7" spans="1:19" ht="29.25" customHeight="1" x14ac:dyDescent="0.25">
      <c r="A7" s="621"/>
      <c r="B7" s="618"/>
      <c r="C7" s="629"/>
      <c r="D7" s="624"/>
      <c r="E7" s="90" t="s">
        <v>64</v>
      </c>
      <c r="F7" s="90" t="s">
        <v>115</v>
      </c>
      <c r="G7" s="211"/>
      <c r="H7" s="195"/>
      <c r="I7" s="168" t="e">
        <f t="shared" si="0"/>
        <v>#DIV/0!</v>
      </c>
      <c r="J7" s="211"/>
      <c r="K7" s="195"/>
      <c r="L7" s="195" t="e">
        <f t="shared" si="1"/>
        <v>#DIV/0!</v>
      </c>
      <c r="M7" s="196" t="e">
        <f t="shared" si="2"/>
        <v>#DIV/0!</v>
      </c>
      <c r="N7" s="261"/>
      <c r="O7" s="233"/>
      <c r="P7" s="233" t="e">
        <f t="shared" si="3"/>
        <v>#DIV/0!</v>
      </c>
      <c r="Q7" s="271"/>
      <c r="R7" s="106"/>
      <c r="S7" s="254" t="e">
        <f t="shared" si="4"/>
        <v>#DIV/0!</v>
      </c>
    </row>
    <row r="8" spans="1:19" ht="30.75" customHeight="1" x14ac:dyDescent="0.25">
      <c r="A8" s="621"/>
      <c r="B8" s="618"/>
      <c r="C8" s="629">
        <v>5</v>
      </c>
      <c r="D8" s="624" t="s">
        <v>20</v>
      </c>
      <c r="E8" s="90" t="s">
        <v>62</v>
      </c>
      <c r="F8" s="90" t="s">
        <v>61</v>
      </c>
      <c r="G8" s="166">
        <v>43500</v>
      </c>
      <c r="H8" s="132">
        <f>$H$1</f>
        <v>2254</v>
      </c>
      <c r="I8" s="168">
        <f t="shared" si="0"/>
        <v>19.299023957409052</v>
      </c>
      <c r="J8" s="166"/>
      <c r="K8" s="132">
        <f>K1</f>
        <v>0</v>
      </c>
      <c r="L8" s="168" t="e">
        <f t="shared" si="1"/>
        <v>#DIV/0!</v>
      </c>
      <c r="M8" s="196" t="e">
        <f t="shared" si="2"/>
        <v>#DIV/0!</v>
      </c>
      <c r="N8" s="261"/>
      <c r="O8" s="103">
        <f>$O$1</f>
        <v>0</v>
      </c>
      <c r="P8" s="233" t="e">
        <f t="shared" si="3"/>
        <v>#DIV/0!</v>
      </c>
      <c r="Q8" s="271"/>
      <c r="R8" s="106">
        <f>$R$1</f>
        <v>0</v>
      </c>
      <c r="S8" s="254" t="e">
        <f t="shared" si="4"/>
        <v>#DIV/0!</v>
      </c>
    </row>
    <row r="9" spans="1:19" ht="66.75" customHeight="1" x14ac:dyDescent="0.25">
      <c r="A9" s="621"/>
      <c r="B9" s="618"/>
      <c r="C9" s="629"/>
      <c r="D9" s="624"/>
      <c r="E9" s="90" t="s">
        <v>65</v>
      </c>
      <c r="F9" s="90" t="s">
        <v>66</v>
      </c>
      <c r="G9" s="211"/>
      <c r="H9" s="195"/>
      <c r="I9" s="193" t="e">
        <f>(G9/H9)/100</f>
        <v>#DIV/0!</v>
      </c>
      <c r="J9" s="211"/>
      <c r="K9" s="195"/>
      <c r="L9" s="193" t="e">
        <f>(J9/K9)/100</f>
        <v>#DIV/0!</v>
      </c>
      <c r="M9" s="197" t="e">
        <f t="shared" si="2"/>
        <v>#DIV/0!</v>
      </c>
      <c r="N9" s="316"/>
      <c r="O9" s="103"/>
      <c r="P9" s="233" t="e">
        <f>(N9/O9)/100</f>
        <v>#DIV/0!</v>
      </c>
      <c r="Q9" s="276"/>
      <c r="R9" s="106"/>
      <c r="S9" s="254" t="e">
        <f t="shared" si="4"/>
        <v>#DIV/0!</v>
      </c>
    </row>
    <row r="10" spans="1:19" ht="30" x14ac:dyDescent="0.25">
      <c r="A10" s="621"/>
      <c r="B10" s="618"/>
      <c r="C10" s="91">
        <v>6</v>
      </c>
      <c r="D10" s="307" t="s">
        <v>21</v>
      </c>
      <c r="E10" s="90" t="s">
        <v>62</v>
      </c>
      <c r="F10" s="90" t="s">
        <v>61</v>
      </c>
      <c r="G10" s="166">
        <v>32150</v>
      </c>
      <c r="H10" s="132">
        <f>$H$1</f>
        <v>2254</v>
      </c>
      <c r="I10" s="168">
        <f t="shared" si="0"/>
        <v>14.263531499556345</v>
      </c>
      <c r="J10" s="166"/>
      <c r="K10" s="132">
        <f>K1</f>
        <v>0</v>
      </c>
      <c r="L10" s="168" t="e">
        <f t="shared" ref="L10:L15" si="5">J10/K10</f>
        <v>#DIV/0!</v>
      </c>
      <c r="M10" s="196" t="e">
        <f t="shared" si="2"/>
        <v>#DIV/0!</v>
      </c>
      <c r="N10" s="261"/>
      <c r="O10" s="103">
        <f t="shared" ref="O10:O11" si="6">$O$1</f>
        <v>0</v>
      </c>
      <c r="P10" s="233" t="e">
        <f t="shared" ref="P10:P15" si="7">N10/O10</f>
        <v>#DIV/0!</v>
      </c>
      <c r="Q10" s="271"/>
      <c r="R10" s="106">
        <f>$R$1</f>
        <v>0</v>
      </c>
      <c r="S10" s="254" t="e">
        <f t="shared" si="4"/>
        <v>#DIV/0!</v>
      </c>
    </row>
    <row r="11" spans="1:19" ht="30" x14ac:dyDescent="0.25">
      <c r="A11" s="621"/>
      <c r="B11" s="618"/>
      <c r="C11" s="629">
        <v>7</v>
      </c>
      <c r="D11" s="623" t="s">
        <v>22</v>
      </c>
      <c r="E11" s="90" t="s">
        <v>62</v>
      </c>
      <c r="F11" s="90" t="s">
        <v>61</v>
      </c>
      <c r="G11" s="166">
        <v>58480</v>
      </c>
      <c r="H11" s="132">
        <f>$H$1</f>
        <v>2254</v>
      </c>
      <c r="I11" s="168">
        <f t="shared" si="0"/>
        <v>25.944986690328307</v>
      </c>
      <c r="J11" s="166"/>
      <c r="K11" s="132">
        <f>K1</f>
        <v>0</v>
      </c>
      <c r="L11" s="168" t="e">
        <f t="shared" si="5"/>
        <v>#DIV/0!</v>
      </c>
      <c r="M11" s="196" t="e">
        <f t="shared" si="2"/>
        <v>#DIV/0!</v>
      </c>
      <c r="N11" s="261"/>
      <c r="O11" s="103">
        <f t="shared" si="6"/>
        <v>0</v>
      </c>
      <c r="P11" s="233" t="e">
        <f t="shared" si="7"/>
        <v>#DIV/0!</v>
      </c>
      <c r="Q11" s="271"/>
      <c r="R11" s="106">
        <f>$R$1</f>
        <v>0</v>
      </c>
      <c r="S11" s="254" t="e">
        <f t="shared" si="4"/>
        <v>#DIV/0!</v>
      </c>
    </row>
    <row r="12" spans="1:19" ht="45" x14ac:dyDescent="0.25">
      <c r="A12" s="621"/>
      <c r="B12" s="618"/>
      <c r="C12" s="629"/>
      <c r="D12" s="623"/>
      <c r="E12" s="90" t="s">
        <v>69</v>
      </c>
      <c r="F12" s="90" t="s">
        <v>70</v>
      </c>
      <c r="G12" s="166"/>
      <c r="H12" s="132"/>
      <c r="I12" s="168" t="e">
        <f t="shared" si="0"/>
        <v>#DIV/0!</v>
      </c>
      <c r="J12" s="166"/>
      <c r="K12" s="132"/>
      <c r="L12" s="168" t="e">
        <f t="shared" si="5"/>
        <v>#DIV/0!</v>
      </c>
      <c r="M12" s="196" t="e">
        <f t="shared" si="2"/>
        <v>#DIV/0!</v>
      </c>
      <c r="N12" s="316"/>
      <c r="O12" s="103"/>
      <c r="P12" s="233" t="e">
        <f t="shared" si="7"/>
        <v>#DIV/0!</v>
      </c>
      <c r="Q12" s="276"/>
      <c r="R12" s="106"/>
      <c r="S12" s="254" t="e">
        <f t="shared" si="4"/>
        <v>#DIV/0!</v>
      </c>
    </row>
    <row r="13" spans="1:19" ht="30" x14ac:dyDescent="0.25">
      <c r="A13" s="621"/>
      <c r="B13" s="618"/>
      <c r="C13" s="629">
        <v>8</v>
      </c>
      <c r="D13" s="624" t="s">
        <v>23</v>
      </c>
      <c r="E13" s="90" t="s">
        <v>62</v>
      </c>
      <c r="F13" s="90" t="s">
        <v>61</v>
      </c>
      <c r="G13" s="166">
        <v>0</v>
      </c>
      <c r="H13" s="132">
        <f>$H$1</f>
        <v>2254</v>
      </c>
      <c r="I13" s="168">
        <f t="shared" si="0"/>
        <v>0</v>
      </c>
      <c r="J13" s="166"/>
      <c r="K13" s="132">
        <f>K1</f>
        <v>0</v>
      </c>
      <c r="L13" s="168" t="e">
        <f t="shared" si="5"/>
        <v>#DIV/0!</v>
      </c>
      <c r="M13" s="196" t="e">
        <f t="shared" si="2"/>
        <v>#DIV/0!</v>
      </c>
      <c r="N13" s="316"/>
      <c r="O13" s="103">
        <f>$O$1</f>
        <v>0</v>
      </c>
      <c r="P13" s="233" t="e">
        <f t="shared" si="7"/>
        <v>#DIV/0!</v>
      </c>
      <c r="Q13" s="276"/>
      <c r="R13" s="106">
        <f>$R$1</f>
        <v>0</v>
      </c>
      <c r="S13" s="254" t="e">
        <f t="shared" si="4"/>
        <v>#DIV/0!</v>
      </c>
    </row>
    <row r="14" spans="1:19" ht="30" x14ac:dyDescent="0.25">
      <c r="A14" s="621"/>
      <c r="B14" s="618"/>
      <c r="C14" s="629"/>
      <c r="D14" s="624"/>
      <c r="E14" s="90" t="s">
        <v>72</v>
      </c>
      <c r="F14" s="90" t="s">
        <v>71</v>
      </c>
      <c r="G14" s="166"/>
      <c r="H14" s="132"/>
      <c r="I14" s="168" t="e">
        <f t="shared" si="0"/>
        <v>#DIV/0!</v>
      </c>
      <c r="J14" s="166"/>
      <c r="K14" s="132"/>
      <c r="L14" s="168" t="e">
        <f t="shared" si="5"/>
        <v>#DIV/0!</v>
      </c>
      <c r="M14" s="196" t="e">
        <f t="shared" si="2"/>
        <v>#DIV/0!</v>
      </c>
      <c r="N14" s="316"/>
      <c r="O14" s="103"/>
      <c r="P14" s="233" t="e">
        <f t="shared" si="7"/>
        <v>#DIV/0!</v>
      </c>
      <c r="Q14" s="276"/>
      <c r="R14" s="106"/>
      <c r="S14" s="254" t="e">
        <f t="shared" si="4"/>
        <v>#DIV/0!</v>
      </c>
    </row>
    <row r="15" spans="1:19" ht="27" customHeight="1" x14ac:dyDescent="0.25">
      <c r="A15" s="621"/>
      <c r="B15" s="618"/>
      <c r="C15" s="629">
        <v>11</v>
      </c>
      <c r="D15" s="626" t="s">
        <v>24</v>
      </c>
      <c r="E15" s="90" t="s">
        <v>62</v>
      </c>
      <c r="F15" s="90" t="s">
        <v>61</v>
      </c>
      <c r="G15" s="166">
        <v>188850</v>
      </c>
      <c r="H15" s="132">
        <f>$H$1</f>
        <v>2254</v>
      </c>
      <c r="I15" s="168">
        <f t="shared" si="0"/>
        <v>83.784383318544812</v>
      </c>
      <c r="J15" s="166"/>
      <c r="K15" s="132">
        <f>K1</f>
        <v>0</v>
      </c>
      <c r="L15" s="168" t="e">
        <f t="shared" si="5"/>
        <v>#DIV/0!</v>
      </c>
      <c r="M15" s="196" t="e">
        <f t="shared" si="2"/>
        <v>#DIV/0!</v>
      </c>
      <c r="N15" s="261"/>
      <c r="O15" s="103">
        <f>$O$1</f>
        <v>0</v>
      </c>
      <c r="P15" s="233" t="e">
        <f t="shared" si="7"/>
        <v>#DIV/0!</v>
      </c>
      <c r="Q15" s="271"/>
      <c r="R15" s="106">
        <f>$R$1</f>
        <v>0</v>
      </c>
      <c r="S15" s="254" t="e">
        <f t="shared" si="4"/>
        <v>#DIV/0!</v>
      </c>
    </row>
    <row r="16" spans="1:19" ht="30.75" thickBot="1" x14ac:dyDescent="0.3">
      <c r="A16" s="622"/>
      <c r="B16" s="619"/>
      <c r="C16" s="631"/>
      <c r="D16" s="627"/>
      <c r="E16" s="98" t="s">
        <v>73</v>
      </c>
      <c r="F16" s="98" t="s">
        <v>74</v>
      </c>
      <c r="G16" s="180"/>
      <c r="H16" s="135"/>
      <c r="I16" s="136" t="s">
        <v>385</v>
      </c>
      <c r="J16" s="180"/>
      <c r="K16" s="135"/>
      <c r="L16" s="136" t="s">
        <v>385</v>
      </c>
      <c r="M16" s="275" t="e">
        <f>L16-I16</f>
        <v>#VALUE!</v>
      </c>
      <c r="N16" s="317"/>
      <c r="O16" s="104"/>
      <c r="P16" s="234" t="s">
        <v>385</v>
      </c>
      <c r="Q16" s="279"/>
      <c r="R16" s="107"/>
      <c r="S16" s="255"/>
    </row>
    <row r="17" spans="1:19" ht="15.75" thickBot="1" x14ac:dyDescent="0.3">
      <c r="A17" s="92"/>
      <c r="B17" s="92"/>
      <c r="C17" s="93"/>
      <c r="D17" s="92"/>
      <c r="E17" s="94"/>
      <c r="F17" s="92"/>
      <c r="G17" s="118"/>
      <c r="H17" s="137"/>
      <c r="I17" s="138"/>
      <c r="J17" s="138"/>
      <c r="K17" s="138"/>
      <c r="L17" s="137"/>
      <c r="M17" s="138"/>
      <c r="N17" s="242"/>
      <c r="P17" s="240"/>
      <c r="Q17" s="242"/>
      <c r="S17" s="122"/>
    </row>
    <row r="18" spans="1:19" ht="30" x14ac:dyDescent="0.25">
      <c r="A18" s="620">
        <v>3</v>
      </c>
      <c r="B18" s="617" t="s">
        <v>4</v>
      </c>
      <c r="C18" s="630">
        <v>1</v>
      </c>
      <c r="D18" s="628" t="s">
        <v>25</v>
      </c>
      <c r="E18" s="124" t="s">
        <v>62</v>
      </c>
      <c r="F18" s="124" t="s">
        <v>61</v>
      </c>
      <c r="G18" s="165">
        <v>20100</v>
      </c>
      <c r="H18" s="130">
        <f>$H$1</f>
        <v>2254</v>
      </c>
      <c r="I18" s="167">
        <f t="shared" si="0"/>
        <v>8.9174800354924582</v>
      </c>
      <c r="J18" s="167"/>
      <c r="K18" s="130">
        <f>K1</f>
        <v>0</v>
      </c>
      <c r="L18" s="194" t="e">
        <f>J18/K18</f>
        <v>#DIV/0!</v>
      </c>
      <c r="M18" s="201" t="e">
        <f>L18-I18</f>
        <v>#DIV/0!</v>
      </c>
      <c r="N18" s="312"/>
      <c r="O18" s="102">
        <f>$O$1</f>
        <v>0</v>
      </c>
      <c r="P18" s="237" t="e">
        <f t="shared" ref="P18" si="8">N18/O18</f>
        <v>#DIV/0!</v>
      </c>
      <c r="Q18" s="273"/>
      <c r="R18" s="105">
        <f>$R$1</f>
        <v>0</v>
      </c>
      <c r="S18" s="253" t="e">
        <f t="shared" si="4"/>
        <v>#DIV/0!</v>
      </c>
    </row>
    <row r="19" spans="1:19" ht="21" customHeight="1" x14ac:dyDescent="0.25">
      <c r="A19" s="621"/>
      <c r="B19" s="618"/>
      <c r="C19" s="629"/>
      <c r="D19" s="623"/>
      <c r="E19" s="90" t="s">
        <v>75</v>
      </c>
      <c r="F19" s="90" t="s">
        <v>76</v>
      </c>
      <c r="G19" s="139"/>
      <c r="H19" s="132"/>
      <c r="I19" s="133"/>
      <c r="J19" s="133"/>
      <c r="K19" s="133"/>
      <c r="L19" s="132"/>
      <c r="M19" s="309">
        <f>L19-I19</f>
        <v>0</v>
      </c>
      <c r="N19" s="310"/>
      <c r="O19" s="243"/>
      <c r="P19" s="243"/>
      <c r="Q19" s="276"/>
      <c r="R19" s="106"/>
      <c r="S19" s="254"/>
    </row>
    <row r="20" spans="1:19" ht="45.75" customHeight="1" x14ac:dyDescent="0.25">
      <c r="A20" s="621"/>
      <c r="B20" s="618"/>
      <c r="C20" s="629"/>
      <c r="D20" s="623"/>
      <c r="E20" s="90" t="s">
        <v>78</v>
      </c>
      <c r="F20" s="90" t="s">
        <v>77</v>
      </c>
      <c r="G20" s="204"/>
      <c r="H20" s="132">
        <f>$H$1</f>
        <v>2254</v>
      </c>
      <c r="I20" s="193">
        <f>G20/H20</f>
        <v>0</v>
      </c>
      <c r="J20" s="205"/>
      <c r="K20" s="132">
        <f>K1</f>
        <v>0</v>
      </c>
      <c r="L20" s="193" t="e">
        <f>J20/K20</f>
        <v>#DIV/0!</v>
      </c>
      <c r="M20" s="197" t="e">
        <f>L20-I20</f>
        <v>#DIV/0!</v>
      </c>
      <c r="N20" s="277"/>
      <c r="O20" s="103">
        <f t="shared" ref="O20:O21" si="9">$O$1</f>
        <v>0</v>
      </c>
      <c r="P20" s="283" t="e">
        <f>N20/O20</f>
        <v>#DIV/0!</v>
      </c>
      <c r="Q20" s="276"/>
      <c r="R20" s="106">
        <f>R1</f>
        <v>0</v>
      </c>
      <c r="S20" s="256" t="e">
        <f t="shared" si="4"/>
        <v>#DIV/0!</v>
      </c>
    </row>
    <row r="21" spans="1:19" ht="30" x14ac:dyDescent="0.25">
      <c r="A21" s="621"/>
      <c r="B21" s="618"/>
      <c r="C21" s="629">
        <v>2</v>
      </c>
      <c r="D21" s="624" t="s">
        <v>26</v>
      </c>
      <c r="E21" s="90" t="s">
        <v>62</v>
      </c>
      <c r="F21" s="90" t="s">
        <v>61</v>
      </c>
      <c r="G21" s="166">
        <v>225330</v>
      </c>
      <c r="H21" s="132">
        <f>$H$1</f>
        <v>2254</v>
      </c>
      <c r="I21" s="168">
        <f>G21/H21</f>
        <v>99.968944099378888</v>
      </c>
      <c r="J21" s="166"/>
      <c r="K21" s="132">
        <f>K1</f>
        <v>0</v>
      </c>
      <c r="L21" s="203" t="e">
        <f>J21/K21</f>
        <v>#DIV/0!</v>
      </c>
      <c r="M21" s="196" t="e">
        <f>L21-I21</f>
        <v>#DIV/0!</v>
      </c>
      <c r="N21" s="311"/>
      <c r="O21" s="103">
        <f t="shared" si="9"/>
        <v>0</v>
      </c>
      <c r="P21" s="233" t="e">
        <f>N21/O21</f>
        <v>#DIV/0!</v>
      </c>
      <c r="Q21" s="276"/>
      <c r="R21" s="106">
        <f>$R$1</f>
        <v>0</v>
      </c>
      <c r="S21" s="254" t="e">
        <f t="shared" si="4"/>
        <v>#DIV/0!</v>
      </c>
    </row>
    <row r="22" spans="1:19" ht="30.75" thickBot="1" x14ac:dyDescent="0.3">
      <c r="A22" s="622"/>
      <c r="B22" s="619"/>
      <c r="C22" s="631"/>
      <c r="D22" s="642"/>
      <c r="E22" s="98" t="s">
        <v>79</v>
      </c>
      <c r="F22" s="98" t="s">
        <v>80</v>
      </c>
      <c r="G22" s="134"/>
      <c r="H22" s="135"/>
      <c r="I22" s="206"/>
      <c r="J22" s="136"/>
      <c r="K22" s="136"/>
      <c r="L22" s="135"/>
      <c r="M22" s="313">
        <f>L22-I22</f>
        <v>0</v>
      </c>
      <c r="N22" s="314"/>
      <c r="O22" s="183"/>
      <c r="P22" s="183"/>
      <c r="Q22" s="279"/>
      <c r="R22" s="107"/>
      <c r="S22" s="255"/>
    </row>
    <row r="23" spans="1:19" s="92" customFormat="1" ht="15.75" thickBot="1" x14ac:dyDescent="0.3">
      <c r="C23" s="93"/>
      <c r="E23" s="94"/>
      <c r="F23" s="94"/>
      <c r="G23" s="118"/>
      <c r="H23" s="137"/>
      <c r="I23" s="138"/>
      <c r="J23" s="138"/>
      <c r="K23" s="138"/>
      <c r="L23" s="137"/>
      <c r="M23" s="138"/>
      <c r="N23" s="118"/>
      <c r="P23" s="241"/>
      <c r="Q23" s="216"/>
      <c r="S23" s="120"/>
    </row>
    <row r="24" spans="1:19" ht="30" x14ac:dyDescent="0.25">
      <c r="A24" s="620">
        <v>4</v>
      </c>
      <c r="B24" s="617" t="s">
        <v>5</v>
      </c>
      <c r="C24" s="630">
        <v>1</v>
      </c>
      <c r="D24" s="625" t="s">
        <v>27</v>
      </c>
      <c r="E24" s="124" t="s">
        <v>62</v>
      </c>
      <c r="F24" s="124" t="s">
        <v>61</v>
      </c>
      <c r="G24" s="165"/>
      <c r="H24" s="130">
        <f>$H$1</f>
        <v>2254</v>
      </c>
      <c r="I24" s="167">
        <f>G24/H24</f>
        <v>0</v>
      </c>
      <c r="J24" s="165"/>
      <c r="K24" s="130">
        <f>K1</f>
        <v>0</v>
      </c>
      <c r="L24" s="207" t="e">
        <f>J24/K24</f>
        <v>#DIV/0!</v>
      </c>
      <c r="M24" s="201" t="e">
        <f>L24-I24</f>
        <v>#DIV/0!</v>
      </c>
      <c r="N24" s="284"/>
      <c r="O24" s="102">
        <f t="shared" ref="O24:O26" si="10">$O$1</f>
        <v>0</v>
      </c>
      <c r="P24" s="237" t="e">
        <f>N24/O24</f>
        <v>#DIV/0!</v>
      </c>
      <c r="Q24" s="273"/>
      <c r="R24" s="105">
        <f>$R$1</f>
        <v>0</v>
      </c>
      <c r="S24" s="253" t="e">
        <f t="shared" si="4"/>
        <v>#DIV/0!</v>
      </c>
    </row>
    <row r="25" spans="1:19" ht="30" x14ac:dyDescent="0.25">
      <c r="A25" s="621"/>
      <c r="B25" s="618"/>
      <c r="C25" s="629"/>
      <c r="D25" s="626"/>
      <c r="E25" s="90" t="s">
        <v>81</v>
      </c>
      <c r="F25" s="90" t="s">
        <v>82</v>
      </c>
      <c r="G25" s="166"/>
      <c r="H25" s="132">
        <f>$H$1</f>
        <v>2254</v>
      </c>
      <c r="I25" s="168">
        <f>G25/H25</f>
        <v>0</v>
      </c>
      <c r="J25" s="166"/>
      <c r="K25" s="132">
        <f>K1</f>
        <v>0</v>
      </c>
      <c r="L25" s="203" t="e">
        <f>J25/K25</f>
        <v>#DIV/0!</v>
      </c>
      <c r="M25" s="196" t="e">
        <f>L25-I25</f>
        <v>#DIV/0!</v>
      </c>
      <c r="N25" s="282"/>
      <c r="O25" s="103">
        <f t="shared" si="10"/>
        <v>0</v>
      </c>
      <c r="P25" s="233" t="e">
        <f>N25/O25</f>
        <v>#DIV/0!</v>
      </c>
      <c r="Q25" s="271"/>
      <c r="R25" s="106">
        <f>R1</f>
        <v>0</v>
      </c>
      <c r="S25" s="254" t="e">
        <f t="shared" si="4"/>
        <v>#DIV/0!</v>
      </c>
    </row>
    <row r="26" spans="1:19" ht="30" x14ac:dyDescent="0.25">
      <c r="A26" s="621"/>
      <c r="B26" s="618"/>
      <c r="C26" s="629">
        <v>2</v>
      </c>
      <c r="D26" s="624" t="s">
        <v>28</v>
      </c>
      <c r="E26" s="90" t="s">
        <v>62</v>
      </c>
      <c r="F26" s="90" t="s">
        <v>61</v>
      </c>
      <c r="G26" s="166"/>
      <c r="H26" s="132">
        <f>$H$1</f>
        <v>2254</v>
      </c>
      <c r="I26" s="168">
        <f t="shared" ref="I26:I31" si="11">G26/H26</f>
        <v>0</v>
      </c>
      <c r="J26" s="166"/>
      <c r="K26" s="132">
        <f>K1</f>
        <v>0</v>
      </c>
      <c r="L26" s="203" t="e">
        <f t="shared" ref="L26:L27" si="12">J26/K26</f>
        <v>#DIV/0!</v>
      </c>
      <c r="M26" s="196" t="e">
        <f t="shared" ref="M26:M27" si="13">L26-I26</f>
        <v>#DIV/0!</v>
      </c>
      <c r="N26" s="282"/>
      <c r="O26" s="103">
        <f t="shared" si="10"/>
        <v>0</v>
      </c>
      <c r="P26" s="233" t="e">
        <f t="shared" ref="P26:P31" si="14">N26/O26</f>
        <v>#DIV/0!</v>
      </c>
      <c r="Q26" s="271"/>
      <c r="R26" s="106">
        <f>$R$1</f>
        <v>0</v>
      </c>
      <c r="S26" s="254" t="e">
        <f t="shared" si="4"/>
        <v>#DIV/0!</v>
      </c>
    </row>
    <row r="27" spans="1:19" ht="45" x14ac:dyDescent="0.25">
      <c r="A27" s="621"/>
      <c r="B27" s="618"/>
      <c r="C27" s="629"/>
      <c r="D27" s="624"/>
      <c r="E27" s="90" t="s">
        <v>83</v>
      </c>
      <c r="F27" s="90" t="s">
        <v>84</v>
      </c>
      <c r="G27" s="166"/>
      <c r="H27" s="132"/>
      <c r="I27" s="168" t="e">
        <f t="shared" si="11"/>
        <v>#DIV/0!</v>
      </c>
      <c r="J27" s="166"/>
      <c r="K27" s="132"/>
      <c r="L27" s="203" t="e">
        <f t="shared" si="12"/>
        <v>#DIV/0!</v>
      </c>
      <c r="M27" s="196" t="e">
        <f t="shared" si="13"/>
        <v>#DIV/0!</v>
      </c>
      <c r="N27" s="267"/>
      <c r="O27" s="103"/>
      <c r="P27" s="233" t="e">
        <f t="shared" si="14"/>
        <v>#DIV/0!</v>
      </c>
      <c r="Q27" s="276"/>
      <c r="R27" s="106"/>
      <c r="S27" s="254" t="e">
        <f t="shared" si="4"/>
        <v>#DIV/0!</v>
      </c>
    </row>
    <row r="28" spans="1:19" ht="28.5" customHeight="1" x14ac:dyDescent="0.25">
      <c r="A28" s="621"/>
      <c r="B28" s="618"/>
      <c r="C28" s="91">
        <v>4</v>
      </c>
      <c r="D28" s="89" t="s">
        <v>29</v>
      </c>
      <c r="E28" s="90" t="s">
        <v>62</v>
      </c>
      <c r="F28" s="90" t="s">
        <v>61</v>
      </c>
      <c r="G28" s="166"/>
      <c r="H28" s="132">
        <f>H1</f>
        <v>2254</v>
      </c>
      <c r="I28" s="168">
        <f t="shared" si="11"/>
        <v>0</v>
      </c>
      <c r="J28" s="166"/>
      <c r="K28" s="132">
        <f>K1</f>
        <v>0</v>
      </c>
      <c r="L28" s="203" t="e">
        <f t="shared" ref="L28:L33" si="15">J28/K28</f>
        <v>#DIV/0!</v>
      </c>
      <c r="M28" s="196" t="e">
        <f t="shared" ref="M28:M33" si="16">L28-I28</f>
        <v>#DIV/0!</v>
      </c>
      <c r="N28" s="267"/>
      <c r="O28" s="103">
        <f>O1</f>
        <v>0</v>
      </c>
      <c r="P28" s="233" t="e">
        <f t="shared" si="14"/>
        <v>#DIV/0!</v>
      </c>
      <c r="Q28" s="276"/>
      <c r="R28" s="106">
        <f>$R$1</f>
        <v>0</v>
      </c>
      <c r="S28" s="254" t="e">
        <f t="shared" si="4"/>
        <v>#DIV/0!</v>
      </c>
    </row>
    <row r="29" spans="1:19" ht="31.5" customHeight="1" x14ac:dyDescent="0.25">
      <c r="A29" s="621"/>
      <c r="B29" s="618"/>
      <c r="C29" s="629">
        <v>6</v>
      </c>
      <c r="D29" s="624" t="s">
        <v>30</v>
      </c>
      <c r="E29" s="90" t="s">
        <v>62</v>
      </c>
      <c r="F29" s="90" t="s">
        <v>61</v>
      </c>
      <c r="G29" s="166">
        <v>64500</v>
      </c>
      <c r="H29" s="132">
        <f>H1</f>
        <v>2254</v>
      </c>
      <c r="I29" s="168">
        <f t="shared" si="11"/>
        <v>28.615794143744456</v>
      </c>
      <c r="J29" s="166"/>
      <c r="K29" s="132">
        <f>K1</f>
        <v>0</v>
      </c>
      <c r="L29" s="203" t="e">
        <f t="shared" si="15"/>
        <v>#DIV/0!</v>
      </c>
      <c r="M29" s="196" t="e">
        <f t="shared" si="16"/>
        <v>#DIV/0!</v>
      </c>
      <c r="N29" s="282"/>
      <c r="O29" s="103">
        <f>O1</f>
        <v>0</v>
      </c>
      <c r="P29" s="233" t="e">
        <f t="shared" si="14"/>
        <v>#DIV/0!</v>
      </c>
      <c r="Q29" s="271"/>
      <c r="R29" s="106">
        <f>$R$1</f>
        <v>0</v>
      </c>
      <c r="S29" s="254" t="e">
        <f t="shared" si="4"/>
        <v>#DIV/0!</v>
      </c>
    </row>
    <row r="30" spans="1:19" ht="33" customHeight="1" x14ac:dyDescent="0.25">
      <c r="A30" s="621"/>
      <c r="B30" s="618"/>
      <c r="C30" s="629"/>
      <c r="D30" s="624"/>
      <c r="E30" s="90" t="s">
        <v>85</v>
      </c>
      <c r="F30" s="90" t="s">
        <v>86</v>
      </c>
      <c r="G30" s="166"/>
      <c r="H30" s="132"/>
      <c r="I30" s="168" t="e">
        <f t="shared" si="11"/>
        <v>#DIV/0!</v>
      </c>
      <c r="J30" s="166"/>
      <c r="K30" s="132"/>
      <c r="L30" s="203" t="e">
        <f t="shared" si="15"/>
        <v>#DIV/0!</v>
      </c>
      <c r="M30" s="196" t="e">
        <f t="shared" si="16"/>
        <v>#DIV/0!</v>
      </c>
      <c r="N30" s="267"/>
      <c r="O30" s="103"/>
      <c r="P30" s="233" t="e">
        <f t="shared" si="14"/>
        <v>#DIV/0!</v>
      </c>
      <c r="Q30" s="276"/>
      <c r="R30" s="106"/>
      <c r="S30" s="254" t="e">
        <f t="shared" si="4"/>
        <v>#DIV/0!</v>
      </c>
    </row>
    <row r="31" spans="1:19" ht="45.75" thickBot="1" x14ac:dyDescent="0.3">
      <c r="A31" s="622"/>
      <c r="B31" s="619"/>
      <c r="C31" s="631"/>
      <c r="D31" s="642"/>
      <c r="E31" s="98" t="s">
        <v>87</v>
      </c>
      <c r="F31" s="98" t="s">
        <v>88</v>
      </c>
      <c r="G31" s="180"/>
      <c r="H31" s="135"/>
      <c r="I31" s="181" t="e">
        <f t="shared" si="11"/>
        <v>#DIV/0!</v>
      </c>
      <c r="J31" s="180"/>
      <c r="K31" s="135"/>
      <c r="L31" s="293" t="e">
        <f t="shared" si="15"/>
        <v>#DIV/0!</v>
      </c>
      <c r="M31" s="275" t="e">
        <f t="shared" si="16"/>
        <v>#DIV/0!</v>
      </c>
      <c r="N31" s="288"/>
      <c r="O31" s="104"/>
      <c r="P31" s="234" t="e">
        <f t="shared" si="14"/>
        <v>#DIV/0!</v>
      </c>
      <c r="Q31" s="279"/>
      <c r="R31" s="107"/>
      <c r="S31" s="255" t="e">
        <f t="shared" si="4"/>
        <v>#DIV/0!</v>
      </c>
    </row>
    <row r="32" spans="1:19" s="92" customFormat="1" ht="15.75" thickBot="1" x14ac:dyDescent="0.3">
      <c r="C32" s="93"/>
      <c r="E32" s="157"/>
      <c r="G32" s="140"/>
      <c r="H32" s="137"/>
      <c r="I32" s="138"/>
      <c r="J32" s="138"/>
      <c r="K32" s="138"/>
      <c r="L32" s="137"/>
      <c r="M32" s="138"/>
      <c r="N32" s="118"/>
      <c r="P32" s="241"/>
      <c r="Q32" s="216"/>
      <c r="S32" s="120"/>
    </row>
    <row r="33" spans="1:20" ht="30" x14ac:dyDescent="0.25">
      <c r="A33" s="620">
        <v>5</v>
      </c>
      <c r="B33" s="617" t="s">
        <v>6</v>
      </c>
      <c r="C33" s="96">
        <v>1</v>
      </c>
      <c r="D33" s="124" t="s">
        <v>31</v>
      </c>
      <c r="E33" s="124" t="s">
        <v>62</v>
      </c>
      <c r="F33" s="124" t="s">
        <v>61</v>
      </c>
      <c r="G33" s="165"/>
      <c r="H33" s="130">
        <f>$H$1</f>
        <v>2254</v>
      </c>
      <c r="I33" s="167">
        <f>G33/H33</f>
        <v>0</v>
      </c>
      <c r="J33" s="165"/>
      <c r="K33" s="130">
        <f>K1</f>
        <v>0</v>
      </c>
      <c r="L33" s="207" t="e">
        <f t="shared" si="15"/>
        <v>#DIV/0!</v>
      </c>
      <c r="M33" s="201" t="e">
        <f t="shared" si="16"/>
        <v>#DIV/0!</v>
      </c>
      <c r="N33" s="244"/>
      <c r="O33" s="102">
        <f t="shared" ref="O33:O34" si="17">$O$1</f>
        <v>0</v>
      </c>
      <c r="P33" s="237" t="e">
        <f>N33/O33</f>
        <v>#DIV/0!</v>
      </c>
      <c r="Q33" s="247"/>
      <c r="R33" s="105">
        <f>$R$1</f>
        <v>0</v>
      </c>
      <c r="S33" s="253" t="e">
        <f t="shared" si="4"/>
        <v>#DIV/0!</v>
      </c>
    </row>
    <row r="34" spans="1:20" ht="45.75" thickBot="1" x14ac:dyDescent="0.3">
      <c r="A34" s="622"/>
      <c r="B34" s="619"/>
      <c r="C34" s="97">
        <v>2</v>
      </c>
      <c r="D34" s="179" t="s">
        <v>32</v>
      </c>
      <c r="E34" s="98" t="s">
        <v>62</v>
      </c>
      <c r="F34" s="98" t="s">
        <v>61</v>
      </c>
      <c r="G34" s="180">
        <v>19700</v>
      </c>
      <c r="H34" s="135">
        <f>$H$1</f>
        <v>2254</v>
      </c>
      <c r="I34" s="181">
        <f>G34/H34</f>
        <v>8.7400177462289257</v>
      </c>
      <c r="J34" s="180"/>
      <c r="K34" s="135">
        <f>K1</f>
        <v>0</v>
      </c>
      <c r="L34" s="293" t="e">
        <f t="shared" ref="L34" si="18">J34/K34</f>
        <v>#DIV/0!</v>
      </c>
      <c r="M34" s="275" t="e">
        <f t="shared" ref="M34" si="19">L34-I34</f>
        <v>#DIV/0!</v>
      </c>
      <c r="N34" s="182"/>
      <c r="O34" s="104">
        <f t="shared" si="17"/>
        <v>0</v>
      </c>
      <c r="P34" s="234" t="e">
        <f>N34/O34</f>
        <v>#DIV/0!</v>
      </c>
      <c r="Q34" s="257"/>
      <c r="R34" s="107">
        <f>$R$1</f>
        <v>0</v>
      </c>
      <c r="S34" s="255" t="e">
        <f t="shared" si="4"/>
        <v>#DIV/0!</v>
      </c>
    </row>
    <row r="35" spans="1:20" s="92" customFormat="1" ht="15.75" thickBot="1" x14ac:dyDescent="0.3">
      <c r="C35" s="93"/>
      <c r="E35" s="157"/>
      <c r="F35" s="94"/>
      <c r="G35" s="118"/>
      <c r="H35" s="137"/>
      <c r="I35" s="138"/>
      <c r="J35" s="138"/>
      <c r="K35" s="138"/>
      <c r="L35" s="137"/>
      <c r="M35" s="138"/>
      <c r="N35" s="118"/>
      <c r="P35" s="241"/>
      <c r="Q35" s="216"/>
      <c r="S35" s="120"/>
    </row>
    <row r="36" spans="1:20" ht="30" x14ac:dyDescent="0.25">
      <c r="A36" s="620">
        <v>6</v>
      </c>
      <c r="B36" s="617" t="s">
        <v>7</v>
      </c>
      <c r="C36" s="96">
        <v>1</v>
      </c>
      <c r="D36" s="308" t="s">
        <v>33</v>
      </c>
      <c r="E36" s="124" t="s">
        <v>62</v>
      </c>
      <c r="F36" s="124" t="s">
        <v>61</v>
      </c>
      <c r="G36" s="165">
        <v>19680</v>
      </c>
      <c r="H36" s="130">
        <f>$H$1</f>
        <v>2254</v>
      </c>
      <c r="I36" s="167">
        <f>G36/H36</f>
        <v>8.7311446317657495</v>
      </c>
      <c r="J36" s="165"/>
      <c r="K36" s="130">
        <f>K1</f>
        <v>0</v>
      </c>
      <c r="L36" s="207" t="e">
        <f t="shared" ref="L36" si="20">J36/K36</f>
        <v>#DIV/0!</v>
      </c>
      <c r="M36" s="201" t="e">
        <f t="shared" ref="M36" si="21">L36-I36</f>
        <v>#DIV/0!</v>
      </c>
      <c r="N36" s="272"/>
      <c r="O36" s="102">
        <f t="shared" ref="O36:O37" si="22">$O$1</f>
        <v>0</v>
      </c>
      <c r="P36" s="237" t="e">
        <f>N36/O36</f>
        <v>#DIV/0!</v>
      </c>
      <c r="Q36" s="273"/>
      <c r="R36" s="105">
        <f>$R$1</f>
        <v>0</v>
      </c>
      <c r="S36" s="253" t="e">
        <f t="shared" si="4"/>
        <v>#DIV/0!</v>
      </c>
    </row>
    <row r="37" spans="1:20" ht="30.75" thickBot="1" x14ac:dyDescent="0.3">
      <c r="A37" s="622"/>
      <c r="B37" s="619"/>
      <c r="C37" s="97">
        <v>2</v>
      </c>
      <c r="D37" s="184" t="s">
        <v>34</v>
      </c>
      <c r="E37" s="98" t="s">
        <v>62</v>
      </c>
      <c r="F37" s="98" t="s">
        <v>61</v>
      </c>
      <c r="G37" s="180"/>
      <c r="H37" s="135">
        <f>$H$1</f>
        <v>2254</v>
      </c>
      <c r="I37" s="181">
        <f>G37/H37</f>
        <v>0</v>
      </c>
      <c r="J37" s="180"/>
      <c r="K37" s="135">
        <f>$K$1</f>
        <v>0</v>
      </c>
      <c r="L37" s="293" t="e">
        <f t="shared" ref="L37" si="23">J37/K37</f>
        <v>#DIV/0!</v>
      </c>
      <c r="M37" s="275" t="e">
        <f t="shared" ref="M37" si="24">L37-I37</f>
        <v>#DIV/0!</v>
      </c>
      <c r="N37" s="303"/>
      <c r="O37" s="104">
        <f t="shared" si="22"/>
        <v>0</v>
      </c>
      <c r="P37" s="234" t="e">
        <f>N37/O37</f>
        <v>#DIV/0!</v>
      </c>
      <c r="Q37" s="279"/>
      <c r="R37" s="107">
        <f>$R$1</f>
        <v>0</v>
      </c>
      <c r="S37" s="255" t="e">
        <f t="shared" si="4"/>
        <v>#DIV/0!</v>
      </c>
    </row>
    <row r="38" spans="1:20" s="92" customFormat="1" ht="15.75" thickBot="1" x14ac:dyDescent="0.3">
      <c r="C38" s="93"/>
      <c r="E38" s="157"/>
      <c r="F38" s="94"/>
      <c r="G38" s="118"/>
      <c r="H38" s="137"/>
      <c r="I38" s="138"/>
      <c r="J38" s="138"/>
      <c r="K38" s="138"/>
      <c r="L38" s="137"/>
      <c r="M38" s="138"/>
      <c r="N38" s="118"/>
      <c r="P38" s="241"/>
      <c r="Q38" s="216"/>
      <c r="S38" s="120"/>
    </row>
    <row r="39" spans="1:20" ht="30" x14ac:dyDescent="0.25">
      <c r="A39" s="636">
        <v>8</v>
      </c>
      <c r="B39" s="617" t="s">
        <v>8</v>
      </c>
      <c r="C39" s="630">
        <v>1</v>
      </c>
      <c r="D39" s="628" t="s">
        <v>35</v>
      </c>
      <c r="E39" s="124" t="s">
        <v>62</v>
      </c>
      <c r="F39" s="124" t="s">
        <v>61</v>
      </c>
      <c r="G39" s="165">
        <v>74050</v>
      </c>
      <c r="H39" s="130">
        <f>$H$1</f>
        <v>2254</v>
      </c>
      <c r="I39" s="167">
        <f>G39/H39</f>
        <v>32.852706299911269</v>
      </c>
      <c r="J39" s="165"/>
      <c r="K39" s="130">
        <f>$K$1</f>
        <v>0</v>
      </c>
      <c r="L39" s="207" t="e">
        <f t="shared" ref="L39" si="25">J39/K39</f>
        <v>#DIV/0!</v>
      </c>
      <c r="M39" s="201" t="e">
        <f t="shared" ref="M39" si="26">L39-I39</f>
        <v>#DIV/0!</v>
      </c>
      <c r="N39" s="272"/>
      <c r="O39" s="102">
        <f t="shared" ref="O39" si="27">$O$1</f>
        <v>0</v>
      </c>
      <c r="P39" s="237" t="e">
        <f>N39/O39</f>
        <v>#DIV/0!</v>
      </c>
      <c r="Q39" s="300"/>
      <c r="R39" s="105">
        <f>$R$1</f>
        <v>0</v>
      </c>
      <c r="S39" s="248" t="e">
        <f t="shared" si="4"/>
        <v>#DIV/0!</v>
      </c>
      <c r="T39" s="301"/>
    </row>
    <row r="40" spans="1:20" ht="30" x14ac:dyDescent="0.25">
      <c r="A40" s="637"/>
      <c r="B40" s="618"/>
      <c r="C40" s="629"/>
      <c r="D40" s="623"/>
      <c r="E40" s="90" t="s">
        <v>67</v>
      </c>
      <c r="F40" s="90" t="s">
        <v>67</v>
      </c>
      <c r="G40" s="166"/>
      <c r="H40" s="132"/>
      <c r="I40" s="195"/>
      <c r="J40" s="168"/>
      <c r="K40" s="168"/>
      <c r="L40" s="195"/>
      <c r="M40" s="196">
        <f>L40-I40</f>
        <v>0</v>
      </c>
      <c r="N40" s="236"/>
      <c r="O40" s="103"/>
      <c r="P40" s="233"/>
      <c r="Q40" s="271"/>
      <c r="R40" s="106"/>
      <c r="S40" s="263"/>
      <c r="T40" s="302"/>
    </row>
    <row r="41" spans="1:20" ht="45" x14ac:dyDescent="0.25">
      <c r="A41" s="637"/>
      <c r="B41" s="618"/>
      <c r="C41" s="629"/>
      <c r="D41" s="623"/>
      <c r="E41" s="90" t="s">
        <v>68</v>
      </c>
      <c r="F41" s="90" t="s">
        <v>367</v>
      </c>
      <c r="G41" s="166"/>
      <c r="H41" s="132"/>
      <c r="I41" s="132"/>
      <c r="J41" s="231"/>
      <c r="K41" s="231"/>
      <c r="L41" s="132"/>
      <c r="M41" s="202">
        <f>L41-I41</f>
        <v>0</v>
      </c>
      <c r="N41" s="236"/>
      <c r="O41" s="103"/>
      <c r="P41" s="233"/>
      <c r="Q41" s="262"/>
      <c r="R41" s="106"/>
      <c r="S41" s="298"/>
      <c r="T41" s="302"/>
    </row>
    <row r="42" spans="1:20" ht="30" customHeight="1" x14ac:dyDescent="0.25">
      <c r="A42" s="637"/>
      <c r="B42" s="618"/>
      <c r="C42" s="629">
        <v>2</v>
      </c>
      <c r="D42" s="623" t="s">
        <v>36</v>
      </c>
      <c r="E42" s="90" t="s">
        <v>62</v>
      </c>
      <c r="F42" s="90" t="s">
        <v>61</v>
      </c>
      <c r="G42" s="166">
        <v>0</v>
      </c>
      <c r="H42" s="132">
        <f>$H$1</f>
        <v>2254</v>
      </c>
      <c r="I42" s="168">
        <f>G42/H42</f>
        <v>0</v>
      </c>
      <c r="J42" s="166"/>
      <c r="K42" s="132">
        <f>$K$1</f>
        <v>0</v>
      </c>
      <c r="L42" s="203" t="e">
        <f t="shared" ref="L42:L43" si="28">J42/K42</f>
        <v>#DIV/0!</v>
      </c>
      <c r="M42" s="196" t="e">
        <f t="shared" ref="M42:M48" si="29">L42-I42</f>
        <v>#DIV/0!</v>
      </c>
      <c r="N42" s="299"/>
      <c r="O42" s="103">
        <f t="shared" ref="O42" si="30">$O$1</f>
        <v>0</v>
      </c>
      <c r="P42" s="233" t="e">
        <f>N42/O42</f>
        <v>#DIV/0!</v>
      </c>
      <c r="Q42" s="268"/>
      <c r="R42" s="106">
        <f>$R$1</f>
        <v>0</v>
      </c>
      <c r="S42" s="263" t="e">
        <f t="shared" si="4"/>
        <v>#DIV/0!</v>
      </c>
      <c r="T42" s="302"/>
    </row>
    <row r="43" spans="1:20" ht="31.5" customHeight="1" thickBot="1" x14ac:dyDescent="0.3">
      <c r="A43" s="638"/>
      <c r="B43" s="619"/>
      <c r="C43" s="631"/>
      <c r="D43" s="641"/>
      <c r="E43" s="156" t="s">
        <v>111</v>
      </c>
      <c r="F43" s="98" t="s">
        <v>112</v>
      </c>
      <c r="G43" s="180"/>
      <c r="H43" s="135"/>
      <c r="I43" s="181" t="e">
        <f>G43/H43</f>
        <v>#DIV/0!</v>
      </c>
      <c r="J43" s="180"/>
      <c r="K43" s="135"/>
      <c r="L43" s="293" t="e">
        <f t="shared" si="28"/>
        <v>#DIV/0!</v>
      </c>
      <c r="M43" s="275" t="e">
        <f t="shared" si="29"/>
        <v>#DIV/0!</v>
      </c>
      <c r="N43" s="303"/>
      <c r="O43" s="104"/>
      <c r="P43" s="234" t="e">
        <f>N43/O43</f>
        <v>#DIV/0!</v>
      </c>
      <c r="Q43" s="304"/>
      <c r="R43" s="107"/>
      <c r="S43" s="305" t="e">
        <f t="shared" si="4"/>
        <v>#DIV/0!</v>
      </c>
      <c r="T43" s="306"/>
    </row>
    <row r="44" spans="1:20" s="92" customFormat="1" ht="15.75" thickBot="1" x14ac:dyDescent="0.3">
      <c r="C44" s="93"/>
      <c r="D44" s="94"/>
      <c r="E44" s="157"/>
      <c r="F44" s="94"/>
      <c r="G44" s="118"/>
      <c r="H44" s="137"/>
      <c r="I44" s="138"/>
      <c r="J44" s="138"/>
      <c r="K44" s="138"/>
      <c r="L44" s="137"/>
      <c r="M44" s="138"/>
      <c r="N44" s="118"/>
      <c r="P44" s="241"/>
      <c r="Q44" s="216"/>
      <c r="S44" s="120"/>
    </row>
    <row r="45" spans="1:20" ht="30" x14ac:dyDescent="0.25">
      <c r="A45" s="620">
        <v>9</v>
      </c>
      <c r="B45" s="617" t="s">
        <v>9</v>
      </c>
      <c r="C45" s="96">
        <v>1</v>
      </c>
      <c r="D45" s="95" t="s">
        <v>37</v>
      </c>
      <c r="E45" s="124" t="s">
        <v>62</v>
      </c>
      <c r="F45" s="124" t="s">
        <v>61</v>
      </c>
      <c r="G45" s="165"/>
      <c r="H45" s="130">
        <f>$H$1</f>
        <v>2254</v>
      </c>
      <c r="I45" s="167">
        <f t="shared" ref="I45:I84" si="31">G45/H45</f>
        <v>0</v>
      </c>
      <c r="J45" s="165"/>
      <c r="K45" s="130">
        <f t="shared" ref="K45:K55" si="32">$K$1</f>
        <v>0</v>
      </c>
      <c r="L45" s="207" t="e">
        <f>J45/K45</f>
        <v>#DIV/0!</v>
      </c>
      <c r="M45" s="201" t="e">
        <f t="shared" si="29"/>
        <v>#DIV/0!</v>
      </c>
      <c r="N45" s="246"/>
      <c r="O45" s="102">
        <f t="shared" ref="O45:O46" si="33">$O$1</f>
        <v>0</v>
      </c>
      <c r="P45" s="237" t="e">
        <f t="shared" ref="P45:P46" si="34">N45/O45</f>
        <v>#DIV/0!</v>
      </c>
      <c r="Q45" s="247"/>
      <c r="R45" s="105">
        <f>$R$1</f>
        <v>0</v>
      </c>
      <c r="S45" s="253" t="e">
        <f t="shared" ref="S45:S86" si="35">Q45/R45</f>
        <v>#DIV/0!</v>
      </c>
    </row>
    <row r="46" spans="1:20" ht="15" customHeight="1" x14ac:dyDescent="0.25">
      <c r="A46" s="621"/>
      <c r="B46" s="618"/>
      <c r="C46" s="629">
        <v>2</v>
      </c>
      <c r="D46" s="643" t="s">
        <v>38</v>
      </c>
      <c r="E46" s="90" t="s">
        <v>62</v>
      </c>
      <c r="F46" s="90" t="s">
        <v>61</v>
      </c>
      <c r="G46" s="166">
        <v>20520</v>
      </c>
      <c r="H46" s="132">
        <f>$H$1</f>
        <v>2254</v>
      </c>
      <c r="I46" s="168">
        <f t="shared" si="31"/>
        <v>9.1038154392191668</v>
      </c>
      <c r="J46" s="166"/>
      <c r="K46" s="132">
        <f t="shared" si="32"/>
        <v>0</v>
      </c>
      <c r="L46" s="203" t="e">
        <f>J46/K46</f>
        <v>#DIV/0!</v>
      </c>
      <c r="M46" s="196" t="e">
        <f t="shared" si="29"/>
        <v>#DIV/0!</v>
      </c>
      <c r="N46" s="267"/>
      <c r="O46" s="103">
        <f t="shared" si="33"/>
        <v>0</v>
      </c>
      <c r="P46" s="233" t="e">
        <f t="shared" si="34"/>
        <v>#DIV/0!</v>
      </c>
      <c r="Q46" s="276"/>
      <c r="R46" s="106">
        <f>$R$1</f>
        <v>0</v>
      </c>
      <c r="S46" s="254" t="e">
        <f t="shared" si="35"/>
        <v>#DIV/0!</v>
      </c>
    </row>
    <row r="47" spans="1:20" ht="30" x14ac:dyDescent="0.25">
      <c r="A47" s="621"/>
      <c r="B47" s="618"/>
      <c r="C47" s="629"/>
      <c r="D47" s="643"/>
      <c r="E47" s="90" t="s">
        <v>89</v>
      </c>
      <c r="F47" s="90" t="s">
        <v>90</v>
      </c>
      <c r="G47" s="166"/>
      <c r="H47" s="132"/>
      <c r="I47" s="168" t="e">
        <f>G47/H47</f>
        <v>#DIV/0!</v>
      </c>
      <c r="J47" s="166"/>
      <c r="K47" s="133"/>
      <c r="L47" s="203" t="e">
        <f>J47/K47</f>
        <v>#DIV/0!</v>
      </c>
      <c r="M47" s="196" t="e">
        <f t="shared" si="29"/>
        <v>#DIV/0!</v>
      </c>
      <c r="N47" s="282"/>
      <c r="O47" s="103"/>
      <c r="P47" s="233" t="e">
        <f>N47/O47</f>
        <v>#DIV/0!</v>
      </c>
      <c r="Q47" s="271"/>
      <c r="R47" s="106"/>
      <c r="S47" s="254" t="e">
        <f t="shared" si="35"/>
        <v>#DIV/0!</v>
      </c>
    </row>
    <row r="48" spans="1:20" ht="30" x14ac:dyDescent="0.25">
      <c r="A48" s="621"/>
      <c r="B48" s="618"/>
      <c r="C48" s="629">
        <v>3</v>
      </c>
      <c r="D48" s="626" t="s">
        <v>39</v>
      </c>
      <c r="E48" s="90" t="s">
        <v>62</v>
      </c>
      <c r="F48" s="90" t="s">
        <v>61</v>
      </c>
      <c r="G48" s="166">
        <v>321650</v>
      </c>
      <c r="H48" s="132">
        <f>$H$1</f>
        <v>2254</v>
      </c>
      <c r="I48" s="168">
        <f t="shared" si="31"/>
        <v>142.70186335403727</v>
      </c>
      <c r="J48" s="168"/>
      <c r="K48" s="132">
        <f t="shared" si="32"/>
        <v>0</v>
      </c>
      <c r="L48" s="132"/>
      <c r="M48" s="196">
        <f t="shared" si="29"/>
        <v>-142.70186335403727</v>
      </c>
      <c r="N48" s="282"/>
      <c r="O48" s="103">
        <f t="shared" ref="O48" si="36">$O$1</f>
        <v>0</v>
      </c>
      <c r="P48" s="233" t="e">
        <f t="shared" ref="P48:P52" si="37">N48/O48</f>
        <v>#DIV/0!</v>
      </c>
      <c r="Q48" s="271"/>
      <c r="R48" s="106">
        <f>$R$1</f>
        <v>0</v>
      </c>
      <c r="S48" s="254" t="e">
        <f t="shared" si="35"/>
        <v>#DIV/0!</v>
      </c>
    </row>
    <row r="49" spans="1:19" ht="45" x14ac:dyDescent="0.25">
      <c r="A49" s="621"/>
      <c r="B49" s="618"/>
      <c r="C49" s="629"/>
      <c r="D49" s="626"/>
      <c r="E49" s="90" t="s">
        <v>91</v>
      </c>
      <c r="F49" s="90" t="s">
        <v>92</v>
      </c>
      <c r="G49" s="232"/>
      <c r="H49" s="133"/>
      <c r="I49" s="193" t="e">
        <f t="shared" si="31"/>
        <v>#DIV/0!</v>
      </c>
      <c r="J49" s="133"/>
      <c r="K49" s="133"/>
      <c r="L49" s="193" t="e">
        <f t="shared" ref="L49" si="38">J49/K49</f>
        <v>#DIV/0!</v>
      </c>
      <c r="M49" s="193" t="e">
        <f>L49-I49</f>
        <v>#DIV/0!</v>
      </c>
      <c r="N49" s="236"/>
      <c r="O49" s="103"/>
      <c r="P49" s="233" t="e">
        <f t="shared" si="37"/>
        <v>#DIV/0!</v>
      </c>
      <c r="Q49" s="276"/>
      <c r="R49" s="106"/>
      <c r="S49" s="254" t="e">
        <f t="shared" si="35"/>
        <v>#DIV/0!</v>
      </c>
    </row>
    <row r="50" spans="1:19" ht="30" x14ac:dyDescent="0.25">
      <c r="A50" s="621"/>
      <c r="B50" s="618"/>
      <c r="C50" s="91">
        <v>4</v>
      </c>
      <c r="D50" s="90" t="s">
        <v>40</v>
      </c>
      <c r="E50" s="90" t="s">
        <v>62</v>
      </c>
      <c r="F50" s="90" t="s">
        <v>61</v>
      </c>
      <c r="G50" s="166">
        <v>68440</v>
      </c>
      <c r="H50" s="132">
        <f>$H$1</f>
        <v>2254</v>
      </c>
      <c r="I50" s="168">
        <f t="shared" si="31"/>
        <v>30.363797692990239</v>
      </c>
      <c r="J50" s="166"/>
      <c r="K50" s="132">
        <f t="shared" si="32"/>
        <v>0</v>
      </c>
      <c r="L50" s="203" t="e">
        <f>J50/K50</f>
        <v>#DIV/0!</v>
      </c>
      <c r="M50" s="196" t="e">
        <f>L50-I50</f>
        <v>#DIV/0!</v>
      </c>
      <c r="N50" s="282"/>
      <c r="O50" s="103">
        <f t="shared" ref="O50:O52" si="39">$O$1</f>
        <v>0</v>
      </c>
      <c r="P50" s="233" t="e">
        <f t="shared" si="37"/>
        <v>#DIV/0!</v>
      </c>
      <c r="Q50" s="271"/>
      <c r="R50" s="106">
        <f>$R$1</f>
        <v>0</v>
      </c>
      <c r="S50" s="254" t="e">
        <f t="shared" si="35"/>
        <v>#DIV/0!</v>
      </c>
    </row>
    <row r="51" spans="1:19" ht="45" customHeight="1" x14ac:dyDescent="0.25">
      <c r="A51" s="621"/>
      <c r="B51" s="618"/>
      <c r="C51" s="172">
        <v>5</v>
      </c>
      <c r="D51" s="173" t="s">
        <v>362</v>
      </c>
      <c r="E51" s="174" t="s">
        <v>62</v>
      </c>
      <c r="F51" s="174" t="s">
        <v>61</v>
      </c>
      <c r="G51" s="166">
        <v>120</v>
      </c>
      <c r="H51" s="132">
        <f>$H$1</f>
        <v>2254</v>
      </c>
      <c r="I51" s="168">
        <f t="shared" si="31"/>
        <v>5.3238686779059449E-2</v>
      </c>
      <c r="J51" s="166"/>
      <c r="K51" s="132">
        <f t="shared" si="32"/>
        <v>0</v>
      </c>
      <c r="L51" s="203" t="e">
        <f t="shared" ref="L51:L58" si="40">J51/K51</f>
        <v>#DIV/0!</v>
      </c>
      <c r="M51" s="196" t="e">
        <f>L51-I51</f>
        <v>#DIV/0!</v>
      </c>
      <c r="N51" s="282"/>
      <c r="O51" s="103">
        <f t="shared" si="39"/>
        <v>0</v>
      </c>
      <c r="P51" s="233" t="e">
        <f t="shared" si="37"/>
        <v>#DIV/0!</v>
      </c>
      <c r="Q51" s="271"/>
      <c r="R51" s="106">
        <f>$R$1</f>
        <v>0</v>
      </c>
      <c r="S51" s="254" t="e">
        <f t="shared" si="35"/>
        <v>#DIV/0!</v>
      </c>
    </row>
    <row r="52" spans="1:19" ht="61.5" customHeight="1" thickBot="1" x14ac:dyDescent="0.3">
      <c r="A52" s="622"/>
      <c r="B52" s="619"/>
      <c r="C52" s="97">
        <v>8</v>
      </c>
      <c r="D52" s="98" t="s">
        <v>42</v>
      </c>
      <c r="E52" s="98" t="s">
        <v>62</v>
      </c>
      <c r="F52" s="98" t="s">
        <v>61</v>
      </c>
      <c r="G52" s="180"/>
      <c r="H52" s="135">
        <f>$H$1</f>
        <v>2254</v>
      </c>
      <c r="I52" s="136">
        <f t="shared" si="31"/>
        <v>0</v>
      </c>
      <c r="J52" s="180"/>
      <c r="K52" s="135">
        <f t="shared" si="32"/>
        <v>0</v>
      </c>
      <c r="L52" s="293" t="e">
        <f t="shared" si="40"/>
        <v>#DIV/0!</v>
      </c>
      <c r="M52" s="275" t="e">
        <f>L52-I52</f>
        <v>#DIV/0!</v>
      </c>
      <c r="N52" s="288"/>
      <c r="O52" s="104">
        <f t="shared" si="39"/>
        <v>0</v>
      </c>
      <c r="P52" s="234" t="e">
        <f t="shared" si="37"/>
        <v>#DIV/0!</v>
      </c>
      <c r="Q52" s="279"/>
      <c r="R52" s="107">
        <f>$R$1</f>
        <v>0</v>
      </c>
      <c r="S52" s="255" t="e">
        <f t="shared" si="35"/>
        <v>#DIV/0!</v>
      </c>
    </row>
    <row r="53" spans="1:19" s="92" customFormat="1" ht="15.75" thickBot="1" x14ac:dyDescent="0.3">
      <c r="C53" s="93"/>
      <c r="E53" s="94"/>
      <c r="F53" s="94"/>
      <c r="G53" s="118"/>
      <c r="H53" s="137"/>
      <c r="I53" s="138"/>
      <c r="J53" s="138"/>
      <c r="K53" s="138"/>
      <c r="L53" s="137"/>
      <c r="M53" s="138"/>
      <c r="N53" s="118"/>
      <c r="P53" s="120"/>
      <c r="Q53" s="216"/>
      <c r="S53" s="120"/>
    </row>
    <row r="54" spans="1:19" ht="30" x14ac:dyDescent="0.25">
      <c r="A54" s="620">
        <v>10</v>
      </c>
      <c r="B54" s="617" t="s">
        <v>10</v>
      </c>
      <c r="C54" s="96">
        <v>2</v>
      </c>
      <c r="D54" s="95" t="s">
        <v>43</v>
      </c>
      <c r="E54" s="124" t="s">
        <v>62</v>
      </c>
      <c r="F54" s="124" t="s">
        <v>61</v>
      </c>
      <c r="G54" s="165">
        <v>350</v>
      </c>
      <c r="H54" s="130">
        <f>$H$1</f>
        <v>2254</v>
      </c>
      <c r="I54" s="167">
        <f t="shared" si="31"/>
        <v>0.15527950310559005</v>
      </c>
      <c r="J54" s="165"/>
      <c r="K54" s="130">
        <f t="shared" si="32"/>
        <v>0</v>
      </c>
      <c r="L54" s="207" t="e">
        <f t="shared" si="40"/>
        <v>#DIV/0!</v>
      </c>
      <c r="M54" s="201" t="e">
        <f>L54-I54</f>
        <v>#DIV/0!</v>
      </c>
      <c r="N54" s="246"/>
      <c r="O54" s="102">
        <f t="shared" ref="O54:O55" si="41">$O$1</f>
        <v>0</v>
      </c>
      <c r="P54" s="237" t="e">
        <f t="shared" ref="P54:P73" si="42">N54/O54</f>
        <v>#DIV/0!</v>
      </c>
      <c r="Q54" s="247"/>
      <c r="R54" s="105">
        <f>$R$1</f>
        <v>0</v>
      </c>
      <c r="S54" s="253" t="e">
        <f t="shared" si="35"/>
        <v>#DIV/0!</v>
      </c>
    </row>
    <row r="55" spans="1:19" ht="30" x14ac:dyDescent="0.25">
      <c r="A55" s="621"/>
      <c r="B55" s="618"/>
      <c r="C55" s="629">
        <v>5</v>
      </c>
      <c r="D55" s="624" t="s">
        <v>44</v>
      </c>
      <c r="E55" s="90" t="s">
        <v>62</v>
      </c>
      <c r="F55" s="90" t="s">
        <v>61</v>
      </c>
      <c r="G55" s="166">
        <v>16650</v>
      </c>
      <c r="H55" s="132">
        <f>$H$1</f>
        <v>2254</v>
      </c>
      <c r="I55" s="168">
        <f t="shared" si="31"/>
        <v>7.3868677905944988</v>
      </c>
      <c r="J55" s="166"/>
      <c r="K55" s="132">
        <f t="shared" si="32"/>
        <v>0</v>
      </c>
      <c r="L55" s="203" t="e">
        <f t="shared" si="40"/>
        <v>#DIV/0!</v>
      </c>
      <c r="M55" s="196" t="e">
        <f>L55-I55</f>
        <v>#DIV/0!</v>
      </c>
      <c r="N55" s="282"/>
      <c r="O55" s="103">
        <f t="shared" si="41"/>
        <v>0</v>
      </c>
      <c r="P55" s="233" t="e">
        <f t="shared" si="42"/>
        <v>#DIV/0!</v>
      </c>
      <c r="Q55" s="271"/>
      <c r="R55" s="106">
        <f>$R$1</f>
        <v>0</v>
      </c>
      <c r="S55" s="254" t="e">
        <f t="shared" si="35"/>
        <v>#DIV/0!</v>
      </c>
    </row>
    <row r="56" spans="1:19" ht="45" x14ac:dyDescent="0.25">
      <c r="A56" s="621"/>
      <c r="B56" s="618"/>
      <c r="C56" s="629"/>
      <c r="D56" s="624"/>
      <c r="E56" s="90" t="s">
        <v>96</v>
      </c>
      <c r="F56" s="90" t="s">
        <v>95</v>
      </c>
      <c r="G56" s="166"/>
      <c r="H56" s="132"/>
      <c r="I56" s="168" t="e">
        <f t="shared" si="31"/>
        <v>#DIV/0!</v>
      </c>
      <c r="J56" s="166"/>
      <c r="K56" s="133"/>
      <c r="L56" s="203" t="e">
        <f t="shared" si="40"/>
        <v>#DIV/0!</v>
      </c>
      <c r="M56" s="196" t="e">
        <f>L56-I56</f>
        <v>#DIV/0!</v>
      </c>
      <c r="N56" s="267"/>
      <c r="O56" s="103"/>
      <c r="P56" s="233" t="e">
        <f t="shared" si="42"/>
        <v>#DIV/0!</v>
      </c>
      <c r="Q56" s="276"/>
      <c r="R56" s="106"/>
      <c r="S56" s="254" t="e">
        <f t="shared" si="35"/>
        <v>#DIV/0!</v>
      </c>
    </row>
    <row r="57" spans="1:19" ht="30.75" thickBot="1" x14ac:dyDescent="0.3">
      <c r="A57" s="622"/>
      <c r="B57" s="619"/>
      <c r="C57" s="631"/>
      <c r="D57" s="642"/>
      <c r="E57" s="98" t="s">
        <v>93</v>
      </c>
      <c r="F57" s="98" t="s">
        <v>94</v>
      </c>
      <c r="G57" s="180"/>
      <c r="H57" s="135"/>
      <c r="I57" s="181" t="e">
        <f t="shared" si="31"/>
        <v>#DIV/0!</v>
      </c>
      <c r="J57" s="180"/>
      <c r="K57" s="136"/>
      <c r="L57" s="293" t="e">
        <f t="shared" si="40"/>
        <v>#DIV/0!</v>
      </c>
      <c r="M57" s="275" t="e">
        <f>L57-I57</f>
        <v>#DIV/0!</v>
      </c>
      <c r="N57" s="288"/>
      <c r="O57" s="104"/>
      <c r="P57" s="234" t="e">
        <f t="shared" si="42"/>
        <v>#DIV/0!</v>
      </c>
      <c r="Q57" s="279"/>
      <c r="R57" s="107"/>
      <c r="S57" s="255" t="e">
        <f t="shared" si="35"/>
        <v>#DIV/0!</v>
      </c>
    </row>
    <row r="58" spans="1:19" ht="30.75" thickBot="1" x14ac:dyDescent="0.3">
      <c r="A58" s="185">
        <v>11</v>
      </c>
      <c r="B58" s="187" t="s">
        <v>364</v>
      </c>
      <c r="C58" s="186">
        <v>1</v>
      </c>
      <c r="D58" s="187" t="s">
        <v>365</v>
      </c>
      <c r="E58" s="123" t="s">
        <v>62</v>
      </c>
      <c r="F58" s="123" t="s">
        <v>61</v>
      </c>
      <c r="G58" s="169"/>
      <c r="H58" s="144">
        <f>$H$1</f>
        <v>2254</v>
      </c>
      <c r="I58" s="170">
        <f t="shared" si="31"/>
        <v>0</v>
      </c>
      <c r="J58" s="169"/>
      <c r="K58" s="144">
        <f t="shared" ref="K58:K59" si="43">$K$1</f>
        <v>0</v>
      </c>
      <c r="L58" s="294" t="e">
        <f t="shared" si="40"/>
        <v>#DIV/0!</v>
      </c>
      <c r="M58" s="260" t="e">
        <f>L58-I58</f>
        <v>#DIV/0!</v>
      </c>
      <c r="N58" s="295"/>
      <c r="O58" s="125">
        <f t="shared" ref="O58:O59" si="44">$O$1</f>
        <v>0</v>
      </c>
      <c r="P58" s="296" t="e">
        <f t="shared" si="42"/>
        <v>#DIV/0!</v>
      </c>
      <c r="Q58" s="297"/>
      <c r="R58" s="126">
        <f>$R$1</f>
        <v>0</v>
      </c>
      <c r="S58" s="259" t="e">
        <f>Q58/R58</f>
        <v>#DIV/0!</v>
      </c>
    </row>
    <row r="59" spans="1:19" ht="30" x14ac:dyDescent="0.25">
      <c r="A59" s="639">
        <v>12</v>
      </c>
      <c r="B59" s="640" t="s">
        <v>11</v>
      </c>
      <c r="C59" s="644">
        <v>1</v>
      </c>
      <c r="D59" s="645" t="s">
        <v>45</v>
      </c>
      <c r="E59" s="198" t="s">
        <v>62</v>
      </c>
      <c r="F59" s="198" t="s">
        <v>61</v>
      </c>
      <c r="G59" s="214">
        <v>20000</v>
      </c>
      <c r="H59" s="175">
        <f>$H$1</f>
        <v>2254</v>
      </c>
      <c r="I59" s="176">
        <f t="shared" si="31"/>
        <v>8.8731144631765755</v>
      </c>
      <c r="J59" s="214"/>
      <c r="K59" s="175">
        <f t="shared" si="43"/>
        <v>0</v>
      </c>
      <c r="L59" s="199" t="e">
        <f>J59/K59</f>
        <v>#DIV/0!</v>
      </c>
      <c r="M59" s="200" t="e">
        <f t="shared" ref="M59:M72" si="45">L59-I59</f>
        <v>#DIV/0!</v>
      </c>
      <c r="N59" s="290"/>
      <c r="O59" s="177">
        <f t="shared" si="44"/>
        <v>0</v>
      </c>
      <c r="P59" s="291" t="e">
        <f t="shared" si="42"/>
        <v>#DIV/0!</v>
      </c>
      <c r="Q59" s="292"/>
      <c r="R59" s="178">
        <f>$R$1</f>
        <v>0</v>
      </c>
      <c r="S59" s="258" t="e">
        <f t="shared" si="35"/>
        <v>#DIV/0!</v>
      </c>
    </row>
    <row r="60" spans="1:19" ht="30" x14ac:dyDescent="0.25">
      <c r="A60" s="621"/>
      <c r="B60" s="618"/>
      <c r="C60" s="629"/>
      <c r="D60" s="624"/>
      <c r="E60" s="90" t="s">
        <v>81</v>
      </c>
      <c r="F60" s="90" t="s">
        <v>386</v>
      </c>
      <c r="G60" s="210"/>
      <c r="H60" s="132"/>
      <c r="I60" s="168" t="e">
        <f t="shared" si="31"/>
        <v>#DIV/0!</v>
      </c>
      <c r="J60" s="210"/>
      <c r="K60" s="133"/>
      <c r="L60" s="195" t="e">
        <f t="shared" ref="L60:L73" si="46">J60/K60</f>
        <v>#DIV/0!</v>
      </c>
      <c r="M60" s="196" t="e">
        <f t="shared" si="45"/>
        <v>#DIV/0!</v>
      </c>
      <c r="N60" s="267"/>
      <c r="O60" s="103"/>
      <c r="P60" s="233" t="e">
        <f t="shared" si="42"/>
        <v>#DIV/0!</v>
      </c>
      <c r="Q60" s="276"/>
      <c r="R60" s="106"/>
      <c r="S60" s="254"/>
    </row>
    <row r="61" spans="1:19" ht="30" x14ac:dyDescent="0.25">
      <c r="A61" s="621"/>
      <c r="B61" s="618"/>
      <c r="C61" s="629"/>
      <c r="D61" s="624"/>
      <c r="E61" s="90" t="s">
        <v>97</v>
      </c>
      <c r="F61" s="90" t="s">
        <v>98</v>
      </c>
      <c r="G61" s="210"/>
      <c r="H61" s="132"/>
      <c r="I61" s="168" t="e">
        <f t="shared" si="31"/>
        <v>#DIV/0!</v>
      </c>
      <c r="J61" s="210"/>
      <c r="K61" s="133"/>
      <c r="L61" s="195" t="e">
        <f t="shared" si="46"/>
        <v>#DIV/0!</v>
      </c>
      <c r="M61" s="196" t="e">
        <f t="shared" si="45"/>
        <v>#DIV/0!</v>
      </c>
      <c r="N61" s="267"/>
      <c r="O61" s="103"/>
      <c r="P61" s="233" t="e">
        <f t="shared" si="42"/>
        <v>#DIV/0!</v>
      </c>
      <c r="Q61" s="276"/>
      <c r="R61" s="106"/>
      <c r="S61" s="254" t="e">
        <f t="shared" si="35"/>
        <v>#DIV/0!</v>
      </c>
    </row>
    <row r="62" spans="1:19" ht="32.25" customHeight="1" x14ac:dyDescent="0.25">
      <c r="A62" s="621"/>
      <c r="B62" s="618"/>
      <c r="C62" s="629">
        <v>2</v>
      </c>
      <c r="D62" s="626" t="s">
        <v>46</v>
      </c>
      <c r="E62" s="90" t="s">
        <v>62</v>
      </c>
      <c r="F62" s="90" t="s">
        <v>61</v>
      </c>
      <c r="G62" s="210"/>
      <c r="H62" s="132">
        <f>$H$1</f>
        <v>2254</v>
      </c>
      <c r="I62" s="168">
        <f t="shared" si="31"/>
        <v>0</v>
      </c>
      <c r="J62" s="210"/>
      <c r="K62" s="132">
        <f t="shared" ref="K62" si="47">$K$1</f>
        <v>0</v>
      </c>
      <c r="L62" s="195" t="e">
        <f t="shared" si="46"/>
        <v>#DIV/0!</v>
      </c>
      <c r="M62" s="196" t="e">
        <f t="shared" si="45"/>
        <v>#DIV/0!</v>
      </c>
      <c r="N62" s="267"/>
      <c r="O62" s="103">
        <f t="shared" ref="O62" si="48">$O$1</f>
        <v>0</v>
      </c>
      <c r="P62" s="233" t="e">
        <f t="shared" si="42"/>
        <v>#DIV/0!</v>
      </c>
      <c r="Q62" s="276"/>
      <c r="R62" s="106">
        <f>$R$1</f>
        <v>0</v>
      </c>
      <c r="S62" s="254" t="e">
        <f t="shared" si="35"/>
        <v>#DIV/0!</v>
      </c>
    </row>
    <row r="63" spans="1:19" ht="48" customHeight="1" x14ac:dyDescent="0.25">
      <c r="A63" s="621"/>
      <c r="B63" s="618"/>
      <c r="C63" s="629"/>
      <c r="D63" s="626"/>
      <c r="E63" s="90" t="s">
        <v>99</v>
      </c>
      <c r="F63" s="90" t="s">
        <v>101</v>
      </c>
      <c r="G63" s="210"/>
      <c r="H63" s="132"/>
      <c r="I63" s="168" t="e">
        <f t="shared" si="31"/>
        <v>#DIV/0!</v>
      </c>
      <c r="J63" s="210"/>
      <c r="K63" s="133"/>
      <c r="L63" s="195" t="e">
        <f t="shared" si="46"/>
        <v>#DIV/0!</v>
      </c>
      <c r="M63" s="196" t="e">
        <f t="shared" si="45"/>
        <v>#DIV/0!</v>
      </c>
      <c r="N63" s="267"/>
      <c r="O63" s="103"/>
      <c r="P63" s="233" t="e">
        <f t="shared" si="42"/>
        <v>#DIV/0!</v>
      </c>
      <c r="Q63" s="276"/>
      <c r="R63" s="106"/>
      <c r="S63" s="254" t="e">
        <f t="shared" si="35"/>
        <v>#DIV/0!</v>
      </c>
    </row>
    <row r="64" spans="1:19" ht="33.75" customHeight="1" x14ac:dyDescent="0.25">
      <c r="A64" s="621"/>
      <c r="B64" s="618"/>
      <c r="C64" s="629">
        <v>3</v>
      </c>
      <c r="D64" s="626" t="s">
        <v>47</v>
      </c>
      <c r="E64" s="90" t="s">
        <v>62</v>
      </c>
      <c r="F64" s="90" t="s">
        <v>61</v>
      </c>
      <c r="G64" s="211"/>
      <c r="H64" s="132">
        <f>$H$1</f>
        <v>2254</v>
      </c>
      <c r="I64" s="168">
        <f t="shared" si="31"/>
        <v>0</v>
      </c>
      <c r="J64" s="211"/>
      <c r="K64" s="132">
        <f t="shared" ref="K64" si="49">$K$1</f>
        <v>0</v>
      </c>
      <c r="L64" s="195" t="e">
        <f t="shared" si="46"/>
        <v>#DIV/0!</v>
      </c>
      <c r="M64" s="196" t="e">
        <f t="shared" si="45"/>
        <v>#DIV/0!</v>
      </c>
      <c r="N64" s="282"/>
      <c r="O64" s="103">
        <f t="shared" ref="O64" si="50">$O$1</f>
        <v>0</v>
      </c>
      <c r="P64" s="233" t="e">
        <f t="shared" si="42"/>
        <v>#DIV/0!</v>
      </c>
      <c r="Q64" s="271"/>
      <c r="R64" s="106">
        <f>$R$1</f>
        <v>0</v>
      </c>
      <c r="S64" s="254" t="e">
        <f t="shared" si="35"/>
        <v>#DIV/0!</v>
      </c>
    </row>
    <row r="65" spans="1:19" ht="29.25" customHeight="1" x14ac:dyDescent="0.25">
      <c r="A65" s="621"/>
      <c r="B65" s="618"/>
      <c r="C65" s="629"/>
      <c r="D65" s="626"/>
      <c r="E65" s="90" t="s">
        <v>100</v>
      </c>
      <c r="F65" s="90" t="s">
        <v>102</v>
      </c>
      <c r="G65" s="210"/>
      <c r="H65" s="132"/>
      <c r="I65" s="168" t="e">
        <f t="shared" si="31"/>
        <v>#DIV/0!</v>
      </c>
      <c r="J65" s="210"/>
      <c r="K65" s="133"/>
      <c r="L65" s="195" t="e">
        <f t="shared" si="46"/>
        <v>#DIV/0!</v>
      </c>
      <c r="M65" s="196" t="e">
        <f t="shared" si="45"/>
        <v>#DIV/0!</v>
      </c>
      <c r="N65" s="282"/>
      <c r="O65" s="103"/>
      <c r="P65" s="233" t="e">
        <f t="shared" si="42"/>
        <v>#DIV/0!</v>
      </c>
      <c r="Q65" s="276"/>
      <c r="R65" s="106"/>
      <c r="S65" s="254" t="e">
        <f>Q65/R65</f>
        <v>#DIV/0!</v>
      </c>
    </row>
    <row r="66" spans="1:19" ht="27" customHeight="1" x14ac:dyDescent="0.25">
      <c r="A66" s="621"/>
      <c r="B66" s="618"/>
      <c r="C66" s="629">
        <v>4</v>
      </c>
      <c r="D66" s="624" t="s">
        <v>48</v>
      </c>
      <c r="E66" s="90" t="s">
        <v>62</v>
      </c>
      <c r="F66" s="90" t="s">
        <v>61</v>
      </c>
      <c r="G66" s="211"/>
      <c r="H66" s="132">
        <f>$H$1</f>
        <v>2254</v>
      </c>
      <c r="I66" s="168">
        <f t="shared" si="31"/>
        <v>0</v>
      </c>
      <c r="J66" s="211"/>
      <c r="K66" s="132">
        <f t="shared" ref="K66" si="51">$K$1</f>
        <v>0</v>
      </c>
      <c r="L66" s="195" t="e">
        <f t="shared" si="46"/>
        <v>#DIV/0!</v>
      </c>
      <c r="M66" s="196" t="e">
        <f t="shared" si="45"/>
        <v>#DIV/0!</v>
      </c>
      <c r="N66" s="282"/>
      <c r="O66" s="103">
        <f t="shared" ref="O66" si="52">$O$1</f>
        <v>0</v>
      </c>
      <c r="P66" s="233" t="e">
        <f t="shared" si="42"/>
        <v>#DIV/0!</v>
      </c>
      <c r="Q66" s="271"/>
      <c r="R66" s="106">
        <f>$R$1</f>
        <v>0</v>
      </c>
      <c r="S66" s="254" t="e">
        <f t="shared" si="35"/>
        <v>#DIV/0!</v>
      </c>
    </row>
    <row r="67" spans="1:19" ht="30" x14ac:dyDescent="0.25">
      <c r="A67" s="621"/>
      <c r="B67" s="618"/>
      <c r="C67" s="629"/>
      <c r="D67" s="624"/>
      <c r="E67" s="90" t="s">
        <v>81</v>
      </c>
      <c r="F67" s="90" t="s">
        <v>103</v>
      </c>
      <c r="G67" s="210"/>
      <c r="H67" s="132"/>
      <c r="I67" s="168" t="e">
        <f t="shared" si="31"/>
        <v>#DIV/0!</v>
      </c>
      <c r="J67" s="210"/>
      <c r="K67" s="133"/>
      <c r="L67" s="195" t="e">
        <f t="shared" si="46"/>
        <v>#DIV/0!</v>
      </c>
      <c r="M67" s="196" t="e">
        <f t="shared" si="45"/>
        <v>#DIV/0!</v>
      </c>
      <c r="N67" s="282"/>
      <c r="O67" s="103"/>
      <c r="P67" s="233" t="e">
        <f t="shared" si="42"/>
        <v>#DIV/0!</v>
      </c>
      <c r="Q67" s="271"/>
      <c r="R67" s="106"/>
      <c r="S67" s="254" t="e">
        <f t="shared" si="35"/>
        <v>#DIV/0!</v>
      </c>
    </row>
    <row r="68" spans="1:19" ht="27" customHeight="1" x14ac:dyDescent="0.25">
      <c r="A68" s="621"/>
      <c r="B68" s="618"/>
      <c r="C68" s="629">
        <v>5</v>
      </c>
      <c r="D68" s="646" t="s">
        <v>363</v>
      </c>
      <c r="E68" s="90" t="s">
        <v>62</v>
      </c>
      <c r="F68" s="90" t="s">
        <v>61</v>
      </c>
      <c r="G68" s="211">
        <v>75735</v>
      </c>
      <c r="H68" s="132">
        <f>$H$1</f>
        <v>2254</v>
      </c>
      <c r="I68" s="168">
        <f t="shared" si="31"/>
        <v>33.600266193433896</v>
      </c>
      <c r="J68" s="211"/>
      <c r="K68" s="132">
        <f t="shared" ref="K68" si="53">$K$1</f>
        <v>0</v>
      </c>
      <c r="L68" s="195" t="e">
        <f t="shared" si="46"/>
        <v>#DIV/0!</v>
      </c>
      <c r="M68" s="196" t="e">
        <f t="shared" si="45"/>
        <v>#DIV/0!</v>
      </c>
      <c r="N68" s="282"/>
      <c r="O68" s="103">
        <f t="shared" ref="O68" si="54">$O$1</f>
        <v>0</v>
      </c>
      <c r="P68" s="233" t="e">
        <f t="shared" si="42"/>
        <v>#DIV/0!</v>
      </c>
      <c r="Q68" s="271"/>
      <c r="R68" s="106">
        <f>$R$1</f>
        <v>0</v>
      </c>
      <c r="S68" s="254" t="e">
        <f t="shared" si="35"/>
        <v>#DIV/0!</v>
      </c>
    </row>
    <row r="69" spans="1:19" ht="30" x14ac:dyDescent="0.25">
      <c r="A69" s="621"/>
      <c r="B69" s="618"/>
      <c r="C69" s="629"/>
      <c r="D69" s="646"/>
      <c r="E69" s="90" t="s">
        <v>113</v>
      </c>
      <c r="F69" s="90" t="s">
        <v>114</v>
      </c>
      <c r="G69" s="211"/>
      <c r="H69" s="132"/>
      <c r="I69" s="168" t="e">
        <f t="shared" si="31"/>
        <v>#DIV/0!</v>
      </c>
      <c r="J69" s="211"/>
      <c r="K69" s="168"/>
      <c r="L69" s="195" t="e">
        <f t="shared" si="46"/>
        <v>#DIV/0!</v>
      </c>
      <c r="M69" s="196" t="e">
        <f t="shared" si="45"/>
        <v>#DIV/0!</v>
      </c>
      <c r="N69" s="267"/>
      <c r="O69" s="103"/>
      <c r="P69" s="233" t="e">
        <f t="shared" si="42"/>
        <v>#DIV/0!</v>
      </c>
      <c r="Q69" s="271"/>
      <c r="R69" s="106"/>
      <c r="S69" s="254" t="e">
        <f t="shared" si="35"/>
        <v>#DIV/0!</v>
      </c>
    </row>
    <row r="70" spans="1:19" ht="28.5" customHeight="1" x14ac:dyDescent="0.25">
      <c r="A70" s="621"/>
      <c r="B70" s="618"/>
      <c r="C70" s="91">
        <v>7</v>
      </c>
      <c r="D70" s="90" t="s">
        <v>50</v>
      </c>
      <c r="E70" s="90" t="s">
        <v>62</v>
      </c>
      <c r="F70" s="90" t="s">
        <v>61</v>
      </c>
      <c r="G70" s="211"/>
      <c r="H70" s="132">
        <f>$H$1</f>
        <v>2254</v>
      </c>
      <c r="I70" s="168">
        <f t="shared" si="31"/>
        <v>0</v>
      </c>
      <c r="J70" s="211"/>
      <c r="K70" s="132">
        <f t="shared" ref="K70:K72" si="55">$K$1</f>
        <v>0</v>
      </c>
      <c r="L70" s="195" t="e">
        <f t="shared" si="46"/>
        <v>#DIV/0!</v>
      </c>
      <c r="M70" s="196" t="e">
        <f t="shared" si="45"/>
        <v>#DIV/0!</v>
      </c>
      <c r="N70" s="282"/>
      <c r="O70" s="103">
        <f t="shared" ref="O70:O72" si="56">$O$1</f>
        <v>0</v>
      </c>
      <c r="P70" s="233" t="e">
        <f t="shared" si="42"/>
        <v>#DIV/0!</v>
      </c>
      <c r="Q70" s="271"/>
      <c r="R70" s="106">
        <f>$R$1</f>
        <v>0</v>
      </c>
      <c r="S70" s="254" t="e">
        <f t="shared" si="35"/>
        <v>#DIV/0!</v>
      </c>
    </row>
    <row r="71" spans="1:19" ht="28.5" customHeight="1" x14ac:dyDescent="0.25">
      <c r="A71" s="621"/>
      <c r="B71" s="618"/>
      <c r="C71" s="91">
        <v>8</v>
      </c>
      <c r="D71" s="90" t="s">
        <v>51</v>
      </c>
      <c r="E71" s="90" t="s">
        <v>62</v>
      </c>
      <c r="F71" s="90" t="s">
        <v>61</v>
      </c>
      <c r="G71" s="211">
        <v>1025</v>
      </c>
      <c r="H71" s="132">
        <f>$H$1</f>
        <v>2254</v>
      </c>
      <c r="I71" s="168">
        <f t="shared" si="31"/>
        <v>0.45474711623779945</v>
      </c>
      <c r="J71" s="211"/>
      <c r="K71" s="132">
        <f t="shared" si="55"/>
        <v>0</v>
      </c>
      <c r="L71" s="195" t="e">
        <f t="shared" si="46"/>
        <v>#DIV/0!</v>
      </c>
      <c r="M71" s="196" t="e">
        <f t="shared" si="45"/>
        <v>#DIV/0!</v>
      </c>
      <c r="N71" s="282"/>
      <c r="O71" s="103">
        <f t="shared" si="56"/>
        <v>0</v>
      </c>
      <c r="P71" s="233" t="e">
        <f t="shared" si="42"/>
        <v>#DIV/0!</v>
      </c>
      <c r="Q71" s="271"/>
      <c r="R71" s="106">
        <f>$R$1</f>
        <v>0</v>
      </c>
      <c r="S71" s="254" t="e">
        <f t="shared" si="35"/>
        <v>#DIV/0!</v>
      </c>
    </row>
    <row r="72" spans="1:19" ht="34.5" customHeight="1" x14ac:dyDescent="0.25">
      <c r="A72" s="621"/>
      <c r="B72" s="618"/>
      <c r="C72" s="629">
        <v>9</v>
      </c>
      <c r="D72" s="624" t="s">
        <v>52</v>
      </c>
      <c r="E72" s="90" t="s">
        <v>62</v>
      </c>
      <c r="F72" s="90" t="s">
        <v>61</v>
      </c>
      <c r="G72" s="211">
        <v>40620</v>
      </c>
      <c r="H72" s="132">
        <f>$H$1</f>
        <v>2254</v>
      </c>
      <c r="I72" s="168">
        <f t="shared" si="31"/>
        <v>18.021295474711625</v>
      </c>
      <c r="J72" s="211"/>
      <c r="K72" s="132">
        <f t="shared" si="55"/>
        <v>0</v>
      </c>
      <c r="L72" s="195" t="e">
        <f t="shared" si="46"/>
        <v>#DIV/0!</v>
      </c>
      <c r="M72" s="196" t="e">
        <f t="shared" si="45"/>
        <v>#DIV/0!</v>
      </c>
      <c r="N72" s="282"/>
      <c r="O72" s="103">
        <f t="shared" si="56"/>
        <v>0</v>
      </c>
      <c r="P72" s="233" t="e">
        <f t="shared" si="42"/>
        <v>#DIV/0!</v>
      </c>
      <c r="Q72" s="271"/>
      <c r="R72" s="106">
        <f>$R$1</f>
        <v>0</v>
      </c>
      <c r="S72" s="254" t="e">
        <f t="shared" si="35"/>
        <v>#DIV/0!</v>
      </c>
    </row>
    <row r="73" spans="1:19" ht="45.75" thickBot="1" x14ac:dyDescent="0.3">
      <c r="A73" s="622"/>
      <c r="B73" s="619"/>
      <c r="C73" s="631"/>
      <c r="D73" s="642"/>
      <c r="E73" s="98" t="s">
        <v>104</v>
      </c>
      <c r="F73" s="98" t="s">
        <v>105</v>
      </c>
      <c r="G73" s="285"/>
      <c r="H73" s="212"/>
      <c r="I73" s="286" t="e">
        <f t="shared" si="31"/>
        <v>#DIV/0!</v>
      </c>
      <c r="J73" s="212"/>
      <c r="K73" s="212"/>
      <c r="L73" s="286" t="e">
        <f t="shared" si="46"/>
        <v>#DIV/0!</v>
      </c>
      <c r="M73" s="287" t="e">
        <f>L73-I73</f>
        <v>#DIV/0!</v>
      </c>
      <c r="N73" s="288"/>
      <c r="O73" s="234"/>
      <c r="P73" s="289" t="e">
        <f t="shared" si="42"/>
        <v>#DIV/0!</v>
      </c>
      <c r="Q73" s="279"/>
      <c r="R73" s="107"/>
      <c r="S73" s="255" t="e">
        <f t="shared" si="35"/>
        <v>#DIV/0!</v>
      </c>
    </row>
    <row r="74" spans="1:19" ht="15.75" thickBot="1" x14ac:dyDescent="0.3">
      <c r="A74" s="92"/>
      <c r="B74" s="92"/>
      <c r="C74" s="93"/>
      <c r="D74" s="92"/>
      <c r="E74" s="157"/>
      <c r="F74" s="94"/>
      <c r="G74" s="188"/>
      <c r="H74" s="189"/>
      <c r="I74" s="190"/>
      <c r="J74" s="190"/>
      <c r="K74" s="190"/>
      <c r="L74" s="189"/>
      <c r="M74" s="190"/>
      <c r="N74" s="188"/>
      <c r="O74" s="191"/>
      <c r="P74" s="192"/>
      <c r="Q74" s="252"/>
      <c r="R74" s="191"/>
      <c r="S74" s="192"/>
    </row>
    <row r="75" spans="1:19" ht="39" customHeight="1" thickBot="1" x14ac:dyDescent="0.3">
      <c r="A75" s="99">
        <v>13</v>
      </c>
      <c r="B75" s="152" t="s">
        <v>348</v>
      </c>
      <c r="C75" s="100">
        <v>7</v>
      </c>
      <c r="D75" s="101" t="s">
        <v>349</v>
      </c>
      <c r="E75" s="101" t="s">
        <v>62</v>
      </c>
      <c r="F75" s="101" t="s">
        <v>61</v>
      </c>
      <c r="G75" s="280"/>
      <c r="H75" s="141">
        <f>$H$1</f>
        <v>2254</v>
      </c>
      <c r="I75" s="209">
        <f>G75/H75</f>
        <v>0</v>
      </c>
      <c r="J75" s="209"/>
      <c r="K75" s="141">
        <f t="shared" ref="K75" si="57">$K$1</f>
        <v>0</v>
      </c>
      <c r="L75" s="209" t="e">
        <f>J75/K75</f>
        <v>#DIV/0!</v>
      </c>
      <c r="M75" s="264" t="e">
        <f>L75-I75</f>
        <v>#DIV/0!</v>
      </c>
      <c r="N75" s="269"/>
      <c r="O75" s="108">
        <f t="shared" ref="O75" si="58">$O$1</f>
        <v>0</v>
      </c>
      <c r="P75" s="235" t="e">
        <f>N75/O75</f>
        <v>#DIV/0!</v>
      </c>
      <c r="Q75" s="281"/>
      <c r="R75" s="109">
        <f>$R$1</f>
        <v>0</v>
      </c>
      <c r="S75" s="251" t="e">
        <f>Q75/R75</f>
        <v>#DIV/0!</v>
      </c>
    </row>
    <row r="76" spans="1:19" s="92" customFormat="1" ht="15.75" thickBot="1" x14ac:dyDescent="0.3">
      <c r="C76" s="93"/>
      <c r="E76" s="157"/>
      <c r="F76" s="94"/>
      <c r="G76" s="118"/>
      <c r="H76" s="137"/>
      <c r="I76" s="138"/>
      <c r="J76" s="138"/>
      <c r="K76" s="138"/>
      <c r="L76" s="137"/>
      <c r="M76" s="138"/>
      <c r="N76" s="118"/>
      <c r="P76" s="120"/>
      <c r="Q76" s="216"/>
      <c r="S76" s="120"/>
    </row>
    <row r="77" spans="1:19" ht="32.25" customHeight="1" x14ac:dyDescent="0.25">
      <c r="A77" s="620">
        <v>14</v>
      </c>
      <c r="B77" s="617" t="s">
        <v>12</v>
      </c>
      <c r="C77" s="96">
        <v>2</v>
      </c>
      <c r="D77" s="95" t="s">
        <v>53</v>
      </c>
      <c r="E77" s="124" t="s">
        <v>62</v>
      </c>
      <c r="F77" s="124" t="s">
        <v>61</v>
      </c>
      <c r="G77" s="213">
        <v>0</v>
      </c>
      <c r="H77" s="130">
        <f>$H$1</f>
        <v>2254</v>
      </c>
      <c r="I77" s="167">
        <f t="shared" si="31"/>
        <v>0</v>
      </c>
      <c r="J77" s="213"/>
      <c r="K77" s="130">
        <f t="shared" ref="K77:K78" si="59">$K$1</f>
        <v>0</v>
      </c>
      <c r="L77" s="167" t="e">
        <f t="shared" ref="L77:L78" si="60">J77/K77</f>
        <v>#DIV/0!</v>
      </c>
      <c r="M77" s="201" t="e">
        <f t="shared" ref="M77:M91" si="61">L77-I77</f>
        <v>#DIV/0!</v>
      </c>
      <c r="N77" s="272"/>
      <c r="O77" s="102">
        <f t="shared" ref="O77:O78" si="62">$O$1</f>
        <v>0</v>
      </c>
      <c r="P77" s="237" t="e">
        <f t="shared" ref="P77:P78" si="63">N77/O77</f>
        <v>#DIV/0!</v>
      </c>
      <c r="Q77" s="273"/>
      <c r="R77" s="105">
        <f>$R$1</f>
        <v>0</v>
      </c>
      <c r="S77" s="253" t="e">
        <f t="shared" si="35"/>
        <v>#DIV/0!</v>
      </c>
    </row>
    <row r="78" spans="1:19" ht="30" x14ac:dyDescent="0.25">
      <c r="A78" s="621"/>
      <c r="B78" s="618"/>
      <c r="C78" s="629">
        <v>4</v>
      </c>
      <c r="D78" s="623" t="s">
        <v>54</v>
      </c>
      <c r="E78" s="90" t="s">
        <v>62</v>
      </c>
      <c r="F78" s="90" t="s">
        <v>61</v>
      </c>
      <c r="G78" s="211">
        <v>21000</v>
      </c>
      <c r="H78" s="132">
        <f>$H$1</f>
        <v>2254</v>
      </c>
      <c r="I78" s="168">
        <f t="shared" si="31"/>
        <v>9.316770186335404</v>
      </c>
      <c r="J78" s="211"/>
      <c r="K78" s="132">
        <f t="shared" si="59"/>
        <v>0</v>
      </c>
      <c r="L78" s="168" t="e">
        <f t="shared" si="60"/>
        <v>#DIV/0!</v>
      </c>
      <c r="M78" s="196" t="e">
        <f t="shared" si="61"/>
        <v>#DIV/0!</v>
      </c>
      <c r="N78" s="236"/>
      <c r="O78" s="103">
        <f t="shared" si="62"/>
        <v>0</v>
      </c>
      <c r="P78" s="233" t="e">
        <f t="shared" si="63"/>
        <v>#DIV/0!</v>
      </c>
      <c r="Q78" s="276"/>
      <c r="R78" s="106">
        <f>$R$1</f>
        <v>0</v>
      </c>
      <c r="S78" s="254" t="e">
        <f t="shared" si="35"/>
        <v>#DIV/0!</v>
      </c>
    </row>
    <row r="79" spans="1:19" ht="30.75" thickBot="1" x14ac:dyDescent="0.3">
      <c r="A79" s="622"/>
      <c r="B79" s="619"/>
      <c r="C79" s="631"/>
      <c r="D79" s="641"/>
      <c r="E79" s="98" t="s">
        <v>106</v>
      </c>
      <c r="F79" s="98" t="s">
        <v>107</v>
      </c>
      <c r="G79" s="274"/>
      <c r="H79" s="212"/>
      <c r="I79" s="212"/>
      <c r="J79" s="274"/>
      <c r="K79" s="212"/>
      <c r="L79" s="212"/>
      <c r="M79" s="275"/>
      <c r="N79" s="278"/>
      <c r="O79" s="104"/>
      <c r="P79" s="234">
        <v>344</v>
      </c>
      <c r="Q79" s="279"/>
      <c r="R79" s="107"/>
      <c r="S79" s="255"/>
    </row>
    <row r="80" spans="1:19" s="92" customFormat="1" ht="15.75" thickBot="1" x14ac:dyDescent="0.3">
      <c r="C80" s="93"/>
      <c r="E80" s="157"/>
      <c r="F80" s="94"/>
      <c r="G80" s="118"/>
      <c r="H80" s="137"/>
      <c r="I80" s="138"/>
      <c r="J80" s="138"/>
      <c r="K80" s="138"/>
      <c r="L80" s="137"/>
      <c r="M80" s="138"/>
      <c r="N80" s="118"/>
      <c r="P80" s="120"/>
      <c r="Q80" s="216"/>
      <c r="S80" s="120"/>
    </row>
    <row r="81" spans="1:19" ht="33.75" customHeight="1" x14ac:dyDescent="0.25">
      <c r="A81" s="620">
        <v>15</v>
      </c>
      <c r="B81" s="617" t="s">
        <v>13</v>
      </c>
      <c r="C81" s="96">
        <v>1</v>
      </c>
      <c r="D81" s="124" t="s">
        <v>55</v>
      </c>
      <c r="E81" s="124" t="s">
        <v>62</v>
      </c>
      <c r="F81" s="124" t="s">
        <v>61</v>
      </c>
      <c r="G81" s="213"/>
      <c r="H81" s="130">
        <f>$H$1</f>
        <v>2254</v>
      </c>
      <c r="I81" s="167">
        <f t="shared" si="31"/>
        <v>0</v>
      </c>
      <c r="J81" s="213"/>
      <c r="K81" s="130">
        <f t="shared" ref="K81:K82" si="64">$K$1</f>
        <v>0</v>
      </c>
      <c r="L81" s="167" t="e">
        <f t="shared" ref="L81" si="65">J81/K81</f>
        <v>#DIV/0!</v>
      </c>
      <c r="M81" s="201" t="e">
        <f t="shared" si="61"/>
        <v>#DIV/0!</v>
      </c>
      <c r="N81" s="272"/>
      <c r="O81" s="102">
        <f t="shared" ref="O81:O91" si="66">$O$1</f>
        <v>0</v>
      </c>
      <c r="P81" s="237" t="e">
        <f t="shared" ref="P81" si="67">N81/O81</f>
        <v>#DIV/0!</v>
      </c>
      <c r="Q81" s="273"/>
      <c r="R81" s="105">
        <f>$R$1</f>
        <v>0</v>
      </c>
      <c r="S81" s="253" t="e">
        <f t="shared" si="35"/>
        <v>#DIV/0!</v>
      </c>
    </row>
    <row r="82" spans="1:19" ht="37.5" customHeight="1" thickBot="1" x14ac:dyDescent="0.3">
      <c r="A82" s="622"/>
      <c r="B82" s="619"/>
      <c r="C82" s="97">
        <v>3</v>
      </c>
      <c r="D82" s="98" t="s">
        <v>350</v>
      </c>
      <c r="E82" s="98" t="s">
        <v>62</v>
      </c>
      <c r="F82" s="98" t="s">
        <v>61</v>
      </c>
      <c r="G82" s="274"/>
      <c r="H82" s="135">
        <f>$H$1</f>
        <v>2254</v>
      </c>
      <c r="I82" s="181">
        <f>G82/H82</f>
        <v>0</v>
      </c>
      <c r="J82" s="274"/>
      <c r="K82" s="135">
        <f t="shared" si="64"/>
        <v>0</v>
      </c>
      <c r="L82" s="181" t="e">
        <f>J82/K82</f>
        <v>#DIV/0!</v>
      </c>
      <c r="M82" s="275" t="e">
        <f t="shared" si="61"/>
        <v>#DIV/0!</v>
      </c>
      <c r="N82" s="182"/>
      <c r="O82" s="104">
        <f t="shared" si="66"/>
        <v>0</v>
      </c>
      <c r="P82" s="234" t="e">
        <f>N82/O82</f>
        <v>#DIV/0!</v>
      </c>
      <c r="Q82" s="257"/>
      <c r="R82" s="107">
        <f>$R$1</f>
        <v>0</v>
      </c>
      <c r="S82" s="255" t="e">
        <f>Q82/R82</f>
        <v>#DIV/0!</v>
      </c>
    </row>
    <row r="83" spans="1:19" s="92" customFormat="1" ht="15.75" thickBot="1" x14ac:dyDescent="0.3">
      <c r="C83" s="93"/>
      <c r="D83" s="159"/>
      <c r="E83" s="94"/>
      <c r="F83" s="94"/>
      <c r="G83" s="118"/>
      <c r="H83" s="137"/>
      <c r="I83" s="138"/>
      <c r="J83" s="118"/>
      <c r="K83" s="137"/>
      <c r="L83" s="138"/>
      <c r="M83" s="138"/>
      <c r="N83" s="118"/>
      <c r="P83" s="120"/>
      <c r="Q83" s="216"/>
      <c r="S83" s="120"/>
    </row>
    <row r="84" spans="1:19" ht="63.75" customHeight="1" thickBot="1" x14ac:dyDescent="0.3">
      <c r="A84" s="153">
        <v>16</v>
      </c>
      <c r="B84" s="154" t="s">
        <v>14</v>
      </c>
      <c r="C84" s="100">
        <v>1</v>
      </c>
      <c r="D84" s="101" t="s">
        <v>56</v>
      </c>
      <c r="E84" s="101" t="s">
        <v>62</v>
      </c>
      <c r="F84" s="101" t="s">
        <v>61</v>
      </c>
      <c r="G84" s="215">
        <v>1910</v>
      </c>
      <c r="H84" s="141">
        <f>$H$1</f>
        <v>2254</v>
      </c>
      <c r="I84" s="142">
        <f t="shared" si="31"/>
        <v>0.84738243123336288</v>
      </c>
      <c r="J84" s="221"/>
      <c r="K84" s="141">
        <f t="shared" ref="K84" si="68">$K$1</f>
        <v>0</v>
      </c>
      <c r="L84" s="209" t="e">
        <f t="shared" ref="L84" si="69">J84/K84</f>
        <v>#DIV/0!</v>
      </c>
      <c r="M84" s="264" t="e">
        <f t="shared" si="61"/>
        <v>#DIV/0!</v>
      </c>
      <c r="N84" s="269"/>
      <c r="O84" s="108">
        <f t="shared" si="66"/>
        <v>0</v>
      </c>
      <c r="P84" s="235" t="e">
        <f t="shared" ref="P84" si="70">N84/O84</f>
        <v>#DIV/0!</v>
      </c>
      <c r="Q84" s="270"/>
      <c r="R84" s="109">
        <f>$R$1</f>
        <v>0</v>
      </c>
      <c r="S84" s="251" t="e">
        <f t="shared" si="35"/>
        <v>#DIV/0!</v>
      </c>
    </row>
    <row r="85" spans="1:19" s="92" customFormat="1" ht="15.75" thickBot="1" x14ac:dyDescent="0.3">
      <c r="C85" s="93"/>
      <c r="E85" s="94"/>
      <c r="F85" s="94"/>
      <c r="G85" s="216"/>
      <c r="H85" s="137"/>
      <c r="I85" s="138"/>
      <c r="J85" s="222"/>
      <c r="K85" s="138"/>
      <c r="L85" s="222"/>
      <c r="M85" s="138"/>
      <c r="N85" s="216"/>
      <c r="P85" s="120"/>
      <c r="Q85" s="216"/>
      <c r="S85" s="241"/>
    </row>
    <row r="86" spans="1:19" ht="30.75" thickBot="1" x14ac:dyDescent="0.3">
      <c r="A86" s="155">
        <v>19</v>
      </c>
      <c r="B86" s="152" t="s">
        <v>15</v>
      </c>
      <c r="C86" s="100">
        <v>1</v>
      </c>
      <c r="D86" s="101" t="s">
        <v>57</v>
      </c>
      <c r="E86" s="101" t="s">
        <v>62</v>
      </c>
      <c r="F86" s="101" t="s">
        <v>61</v>
      </c>
      <c r="G86" s="215"/>
      <c r="H86" s="141">
        <f>$H$1</f>
        <v>2254</v>
      </c>
      <c r="I86" s="142">
        <f>G86/H86</f>
        <v>0</v>
      </c>
      <c r="J86" s="221"/>
      <c r="K86" s="141">
        <f t="shared" ref="K86" si="71">$K$1</f>
        <v>0</v>
      </c>
      <c r="L86" s="209" t="e">
        <f>J86/K86</f>
        <v>#DIV/0!</v>
      </c>
      <c r="M86" s="264" t="e">
        <f t="shared" si="61"/>
        <v>#DIV/0!</v>
      </c>
      <c r="N86" s="269"/>
      <c r="O86" s="108">
        <f t="shared" si="66"/>
        <v>0</v>
      </c>
      <c r="P86" s="235" t="e">
        <f>N86/O86</f>
        <v>#DIV/0!</v>
      </c>
      <c r="Q86" s="270"/>
      <c r="R86" s="109">
        <f>$R$1</f>
        <v>0</v>
      </c>
      <c r="S86" s="251" t="e">
        <f t="shared" si="35"/>
        <v>#DIV/0!</v>
      </c>
    </row>
    <row r="87" spans="1:19" ht="15.75" thickBot="1" x14ac:dyDescent="0.3">
      <c r="E87" s="2"/>
      <c r="F87" s="2"/>
      <c r="G87" s="217"/>
      <c r="H87" s="143"/>
      <c r="I87" s="228"/>
      <c r="J87" s="217"/>
      <c r="K87" s="228"/>
      <c r="L87" s="217"/>
      <c r="M87" s="143"/>
      <c r="N87" s="239"/>
      <c r="Q87" s="239"/>
    </row>
    <row r="88" spans="1:19" ht="41.25" customHeight="1" thickBot="1" x14ac:dyDescent="0.3">
      <c r="A88" s="153">
        <v>20</v>
      </c>
      <c r="B88" s="154" t="s">
        <v>351</v>
      </c>
      <c r="C88" s="100" t="s">
        <v>360</v>
      </c>
      <c r="D88" s="101" t="s">
        <v>361</v>
      </c>
      <c r="E88" s="101" t="s">
        <v>62</v>
      </c>
      <c r="F88" s="101" t="s">
        <v>61</v>
      </c>
      <c r="G88" s="218">
        <f>4944.65+100415.35+16500</f>
        <v>121860</v>
      </c>
      <c r="H88" s="141">
        <f>$H$1</f>
        <v>2254</v>
      </c>
      <c r="I88" s="229">
        <f>G88/H88</f>
        <v>54.063886424134871</v>
      </c>
      <c r="J88" s="223"/>
      <c r="K88" s="141">
        <f t="shared" ref="K88" si="72">$K$1</f>
        <v>0</v>
      </c>
      <c r="L88" s="226" t="e">
        <f>J88/K88</f>
        <v>#DIV/0!</v>
      </c>
      <c r="M88" s="264" t="e">
        <f t="shared" si="61"/>
        <v>#DIV/0!</v>
      </c>
      <c r="N88" s="265"/>
      <c r="O88" s="108">
        <f t="shared" si="66"/>
        <v>0</v>
      </c>
      <c r="P88" s="235" t="e">
        <f>N88/O88</f>
        <v>#DIV/0!</v>
      </c>
      <c r="Q88" s="266"/>
      <c r="R88" s="109">
        <f>$R$1</f>
        <v>0</v>
      </c>
      <c r="S88" s="251" t="e">
        <f>Q88/R88</f>
        <v>#DIV/0!</v>
      </c>
    </row>
    <row r="89" spans="1:19" ht="15.75" thickBot="1" x14ac:dyDescent="0.3">
      <c r="E89" s="2"/>
      <c r="F89" s="2"/>
      <c r="G89" s="217"/>
      <c r="H89" s="143"/>
      <c r="I89" s="228"/>
      <c r="J89" s="217"/>
      <c r="K89" s="228"/>
      <c r="L89" s="217"/>
      <c r="M89" s="143"/>
      <c r="N89" s="239"/>
      <c r="Q89" s="239"/>
    </row>
    <row r="90" spans="1:19" ht="45" x14ac:dyDescent="0.25">
      <c r="A90" s="632">
        <v>50</v>
      </c>
      <c r="B90" s="634" t="s">
        <v>352</v>
      </c>
      <c r="C90" s="96">
        <v>1</v>
      </c>
      <c r="D90" s="124" t="s">
        <v>353</v>
      </c>
      <c r="E90" s="124" t="s">
        <v>62</v>
      </c>
      <c r="F90" s="124" t="s">
        <v>61</v>
      </c>
      <c r="G90" s="219">
        <v>20100</v>
      </c>
      <c r="H90" s="130">
        <f>$H$1</f>
        <v>2254</v>
      </c>
      <c r="I90" s="131">
        <f>G90/H90</f>
        <v>8.9174800354924582</v>
      </c>
      <c r="J90" s="224"/>
      <c r="K90" s="130">
        <f t="shared" ref="K90:K91" si="73">$K$1</f>
        <v>0</v>
      </c>
      <c r="L90" s="194" t="e">
        <f>J90/K90</f>
        <v>#DIV/0!</v>
      </c>
      <c r="M90" s="201" t="e">
        <f t="shared" si="61"/>
        <v>#DIV/0!</v>
      </c>
      <c r="N90" s="246"/>
      <c r="O90" s="102">
        <f t="shared" si="66"/>
        <v>0</v>
      </c>
      <c r="P90" s="237" t="e">
        <f>N90/O90</f>
        <v>#DIV/0!</v>
      </c>
      <c r="Q90" s="249"/>
      <c r="R90" s="105">
        <f>$R$1</f>
        <v>0</v>
      </c>
      <c r="S90" s="253" t="e">
        <f>Q90/R90</f>
        <v>#DIV/0!</v>
      </c>
    </row>
    <row r="91" spans="1:19" ht="45.75" thickBot="1" x14ac:dyDescent="0.3">
      <c r="A91" s="633"/>
      <c r="B91" s="635"/>
      <c r="C91" s="186">
        <v>2</v>
      </c>
      <c r="D91" s="123" t="s">
        <v>354</v>
      </c>
      <c r="E91" s="123" t="s">
        <v>62</v>
      </c>
      <c r="F91" s="123" t="s">
        <v>61</v>
      </c>
      <c r="G91" s="220"/>
      <c r="H91" s="144">
        <f>$H$1</f>
        <v>2254</v>
      </c>
      <c r="I91" s="230">
        <f>G91/H91</f>
        <v>0</v>
      </c>
      <c r="J91" s="225"/>
      <c r="K91" s="135">
        <f t="shared" si="73"/>
        <v>0</v>
      </c>
      <c r="L91" s="227" t="e">
        <f>J91/K91</f>
        <v>#DIV/0!</v>
      </c>
      <c r="M91" s="260" t="e">
        <f t="shared" si="61"/>
        <v>#DIV/0!</v>
      </c>
      <c r="N91" s="245"/>
      <c r="O91" s="104">
        <f t="shared" si="66"/>
        <v>0</v>
      </c>
      <c r="P91" s="238" t="e">
        <f>N91/O91</f>
        <v>#DIV/0!</v>
      </c>
      <c r="Q91" s="250"/>
      <c r="R91" s="126">
        <f>$R$1</f>
        <v>0</v>
      </c>
      <c r="S91" s="259" t="e">
        <f>Q91/R91</f>
        <v>#DIV/0!</v>
      </c>
    </row>
    <row r="92" spans="1:19" x14ac:dyDescent="0.25">
      <c r="G92" s="143"/>
      <c r="H92" s="143"/>
      <c r="I92" s="143"/>
      <c r="J92" s="143"/>
      <c r="K92" s="143"/>
      <c r="L92" s="143"/>
      <c r="M92" s="143"/>
    </row>
    <row r="93" spans="1:19" x14ac:dyDescent="0.25">
      <c r="B93" t="s">
        <v>355</v>
      </c>
      <c r="G93" s="119"/>
      <c r="H93" s="143"/>
      <c r="I93" s="143"/>
      <c r="J93" s="143"/>
      <c r="K93" s="143"/>
      <c r="L93" s="143"/>
      <c r="M93" s="143"/>
      <c r="N93" s="119"/>
      <c r="Q93" s="119"/>
    </row>
    <row r="94" spans="1:19" x14ac:dyDescent="0.25">
      <c r="F94" t="s">
        <v>356</v>
      </c>
      <c r="G94" s="119"/>
      <c r="H94" s="119"/>
      <c r="I94" s="119"/>
      <c r="J94" s="119"/>
      <c r="K94" s="119"/>
      <c r="L94" s="119"/>
      <c r="M94" s="119"/>
      <c r="N94" s="119">
        <f>SUM(N3:N93)</f>
        <v>0</v>
      </c>
      <c r="O94" s="127"/>
      <c r="P94" s="127"/>
      <c r="Q94" s="119">
        <f>SUM(Q3:Q93)</f>
        <v>0</v>
      </c>
      <c r="R94" s="127"/>
      <c r="S94" s="127"/>
    </row>
    <row r="95" spans="1:19" x14ac:dyDescent="0.25">
      <c r="N95" s="129"/>
      <c r="O95" s="129"/>
      <c r="P95" s="129"/>
      <c r="Q95" s="129"/>
    </row>
    <row r="96" spans="1:19" x14ac:dyDescent="0.25">
      <c r="G96" s="128"/>
    </row>
  </sheetData>
  <sheetProtection algorithmName="SHA-512" hashValue="dmLT5JSEJC+0EeFj1B3P5kpaKW/kXWOTkv2HS5smew6RpR5ZhAUcSHVV1s7XIyo/qRKMcWiy/LyLRKxzlj5uyA==" saltValue="KTHd+1PN8foq+iY5EmOwVA==" spinCount="100000" sheet="1" objects="1" scenarios="1"/>
  <customSheetViews>
    <customSheetView guid="{FD66CCA4-E734-40F6-A42D-704ADC03C8FF}" scale="110" showPageBreaks="1" fitToPage="1" view="pageBreakPreview" showRuler="0" topLeftCell="A100">
      <selection activeCell="D108" sqref="D108"/>
      <rowBreaks count="5" manualBreakCount="5">
        <brk id="25" max="16" man="1"/>
        <brk id="52" max="16" man="1"/>
        <brk id="69" max="16383" man="1"/>
        <brk id="94" max="16" man="1"/>
        <brk id="95" max="16" man="1"/>
      </rowBreaks>
      <pageMargins left="0.7" right="0.7" top="0.75" bottom="0.75" header="0.3" footer="0.3"/>
      <pageSetup paperSize="8" scale="56" fitToHeight="0" orientation="landscape" r:id="rId1"/>
      <headerFooter alignWithMargins="0"/>
    </customSheetView>
    <customSheetView guid="{0CDFE071-D2BF-4AC9-96FE-3C7CC2EB89D1}" scale="110" showPageBreaks="1" fitToPage="1" view="pageBreakPreview">
      <selection activeCell="H1" sqref="H1"/>
      <rowBreaks count="4" manualBreakCount="4">
        <brk id="25" max="16" man="1"/>
        <brk id="52" max="16" man="1"/>
        <brk id="69" max="16383" man="1"/>
        <brk id="95" max="16" man="1"/>
      </rowBreaks>
      <pageMargins left="0.7" right="0.7" top="0.75" bottom="0.75" header="0.3" footer="0.3"/>
      <pageSetup paperSize="8" scale="55" fitToHeight="0" orientation="landscape" r:id="rId2"/>
    </customSheetView>
    <customSheetView guid="{5274FD7E-76C2-47C3-8C9C-C2C181076605}" scale="110" showPageBreaks="1" fitToPage="1" view="pageBreakPreview" showRuler="0">
      <selection activeCell="J2" sqref="J2"/>
      <rowBreaks count="5" manualBreakCount="5">
        <brk id="25" max="16" man="1"/>
        <brk id="52" max="16" man="1"/>
        <brk id="69" max="16383" man="1"/>
        <brk id="94" max="16" man="1"/>
        <brk id="95" max="16" man="1"/>
      </rowBreaks>
      <pageMargins left="0.7" right="0.7" top="0.75" bottom="0.75" header="0.3" footer="0.3"/>
      <pageSetup paperSize="8" scale="55" fitToHeight="0" orientation="landscape" r:id="rId3"/>
      <headerFooter alignWithMargins="0"/>
    </customSheetView>
  </customSheetViews>
  <mergeCells count="69">
    <mergeCell ref="D78:D79"/>
    <mergeCell ref="C66:C67"/>
    <mergeCell ref="D66:D67"/>
    <mergeCell ref="C68:C69"/>
    <mergeCell ref="D68:D69"/>
    <mergeCell ref="C72:C73"/>
    <mergeCell ref="D72:D73"/>
    <mergeCell ref="C78:C79"/>
    <mergeCell ref="D62:D63"/>
    <mergeCell ref="C64:C65"/>
    <mergeCell ref="D64:D65"/>
    <mergeCell ref="C46:C47"/>
    <mergeCell ref="D46:D47"/>
    <mergeCell ref="C59:C61"/>
    <mergeCell ref="D59:D61"/>
    <mergeCell ref="C48:C49"/>
    <mergeCell ref="D48:D49"/>
    <mergeCell ref="D55:D57"/>
    <mergeCell ref="C55:C57"/>
    <mergeCell ref="C62:C63"/>
    <mergeCell ref="C39:C41"/>
    <mergeCell ref="D39:D41"/>
    <mergeCell ref="C42:C43"/>
    <mergeCell ref="D42:D43"/>
    <mergeCell ref="D21:D22"/>
    <mergeCell ref="C29:C31"/>
    <mergeCell ref="D29:D31"/>
    <mergeCell ref="C6:C7"/>
    <mergeCell ref="D6:D7"/>
    <mergeCell ref="C8:C9"/>
    <mergeCell ref="D8:D9"/>
    <mergeCell ref="A90:A91"/>
    <mergeCell ref="B90:B91"/>
    <mergeCell ref="A36:A37"/>
    <mergeCell ref="B36:B37"/>
    <mergeCell ref="A39:A43"/>
    <mergeCell ref="B39:B43"/>
    <mergeCell ref="A59:A73"/>
    <mergeCell ref="B59:B73"/>
    <mergeCell ref="A77:A79"/>
    <mergeCell ref="B77:B79"/>
    <mergeCell ref="B81:B82"/>
    <mergeCell ref="A81:A82"/>
    <mergeCell ref="C11:C12"/>
    <mergeCell ref="C13:C14"/>
    <mergeCell ref="C24:C25"/>
    <mergeCell ref="C26:C27"/>
    <mergeCell ref="C15:C16"/>
    <mergeCell ref="C18:C20"/>
    <mergeCell ref="C21:C22"/>
    <mergeCell ref="D11:D12"/>
    <mergeCell ref="D13:D14"/>
    <mergeCell ref="D24:D25"/>
    <mergeCell ref="D26:D27"/>
    <mergeCell ref="D15:D16"/>
    <mergeCell ref="D18:D20"/>
    <mergeCell ref="A45:A52"/>
    <mergeCell ref="B45:B52"/>
    <mergeCell ref="A54:A57"/>
    <mergeCell ref="B54:B57"/>
    <mergeCell ref="A24:A31"/>
    <mergeCell ref="B24:B31"/>
    <mergeCell ref="A33:A34"/>
    <mergeCell ref="B33:B34"/>
    <mergeCell ref="A2:B2"/>
    <mergeCell ref="B3:B16"/>
    <mergeCell ref="A3:A16"/>
    <mergeCell ref="A18:A22"/>
    <mergeCell ref="B18:B22"/>
  </mergeCells>
  <phoneticPr fontId="27" type="noConversion"/>
  <pageMargins left="0.7" right="0.7" top="0.75" bottom="0.32552083333333331" header="0.3" footer="0.3"/>
  <pageSetup paperSize="9" scale="26" orientation="portrait" r:id="rId4"/>
  <rowBreaks count="4" manualBreakCount="4">
    <brk id="22" max="16383" man="1"/>
    <brk id="43" max="16383" man="1"/>
    <brk id="58" max="16383" man="1"/>
    <brk id="79"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IU65409"/>
  <sheetViews>
    <sheetView zoomScaleNormal="100" workbookViewId="0">
      <selection activeCell="I48" sqref="I48:R48"/>
    </sheetView>
  </sheetViews>
  <sheetFormatPr defaultRowHeight="12.75" x14ac:dyDescent="0.25"/>
  <cols>
    <col min="1" max="1" width="8.5703125" style="62" customWidth="1"/>
    <col min="2" max="3" width="12.28515625" style="62" customWidth="1"/>
    <col min="4" max="4" width="6.42578125" style="62" customWidth="1"/>
    <col min="5" max="6" width="4.85546875" style="62" customWidth="1"/>
    <col min="7" max="7" width="6.5703125" style="62" customWidth="1"/>
    <col min="8" max="8" width="4.42578125" style="62" customWidth="1"/>
    <col min="9" max="9" width="6.5703125" style="62" customWidth="1"/>
    <col min="10" max="10" width="7.140625" style="62" customWidth="1"/>
    <col min="11" max="11" width="6.5703125" style="62" customWidth="1"/>
    <col min="12" max="12" width="6.85546875" style="62" customWidth="1"/>
    <col min="13" max="13" width="6.5703125" style="62" customWidth="1"/>
    <col min="14" max="14" width="6.7109375" style="62" customWidth="1"/>
    <col min="15" max="15" width="9.140625" style="62"/>
    <col min="16" max="16" width="2.85546875" style="62" customWidth="1"/>
    <col min="17" max="17" width="7.140625" style="62" customWidth="1"/>
    <col min="18" max="18" width="4.5703125" style="62" customWidth="1"/>
    <col min="19" max="244" width="9.140625" style="62"/>
    <col min="245" max="245" width="14.140625" style="62" bestFit="1" customWidth="1"/>
    <col min="246" max="16384" width="9.140625" style="62"/>
  </cols>
  <sheetData>
    <row r="1" spans="1:23" ht="18" customHeight="1" thickBot="1" x14ac:dyDescent="0.3">
      <c r="A1" s="660" t="s">
        <v>366</v>
      </c>
      <c r="B1" s="660"/>
      <c r="C1" s="660"/>
      <c r="D1" s="660"/>
      <c r="E1" s="660"/>
      <c r="F1" s="660"/>
      <c r="G1" s="660"/>
      <c r="H1" s="660"/>
      <c r="I1" s="660"/>
      <c r="J1" s="660"/>
      <c r="K1" s="660"/>
      <c r="L1" s="660"/>
      <c r="M1" s="660"/>
      <c r="N1" s="660"/>
    </row>
    <row r="2" spans="1:23" ht="26.25" customHeight="1" x14ac:dyDescent="0.25">
      <c r="A2" s="63"/>
      <c r="B2" s="63"/>
      <c r="C2" s="63"/>
      <c r="D2" s="63"/>
      <c r="E2" s="63"/>
      <c r="F2" s="63"/>
      <c r="G2" s="63"/>
      <c r="H2" s="63"/>
      <c r="I2" s="63"/>
      <c r="J2" s="63"/>
      <c r="K2" s="63"/>
      <c r="L2" s="63"/>
      <c r="M2" s="63"/>
      <c r="N2" s="63"/>
      <c r="O2" s="64"/>
      <c r="P2" s="64"/>
      <c r="Q2" s="64"/>
      <c r="R2" s="64"/>
      <c r="S2" s="64"/>
      <c r="T2" s="64"/>
      <c r="U2" s="64"/>
      <c r="V2" s="64"/>
      <c r="W2" s="64"/>
    </row>
    <row r="3" spans="1:23" s="64" customFormat="1" ht="51" customHeight="1" x14ac:dyDescent="0.25">
      <c r="A3" s="661" t="s">
        <v>283</v>
      </c>
      <c r="B3" s="662"/>
      <c r="C3" s="662"/>
      <c r="D3" s="663"/>
      <c r="E3" s="664"/>
      <c r="F3" s="665"/>
      <c r="G3" s="665"/>
      <c r="H3" s="666"/>
      <c r="I3" s="667" t="s">
        <v>372</v>
      </c>
      <c r="J3" s="667"/>
      <c r="K3" s="667"/>
      <c r="L3" s="667"/>
      <c r="M3" s="667"/>
      <c r="N3" s="667"/>
    </row>
    <row r="4" spans="1:23" s="64" customFormat="1" ht="12.75" customHeight="1" x14ac:dyDescent="0.25">
      <c r="A4" s="676" t="s">
        <v>284</v>
      </c>
      <c r="B4" s="677"/>
      <c r="C4" s="677"/>
      <c r="D4" s="678"/>
      <c r="E4" s="682"/>
      <c r="F4" s="683"/>
      <c r="G4" s="683"/>
      <c r="H4" s="683"/>
      <c r="I4" s="684" t="s">
        <v>373</v>
      </c>
      <c r="J4" s="685"/>
      <c r="K4" s="685"/>
      <c r="L4" s="686"/>
      <c r="M4" s="686"/>
      <c r="N4" s="687"/>
    </row>
    <row r="5" spans="1:23" s="64" customFormat="1" ht="21.75" customHeight="1" x14ac:dyDescent="0.25">
      <c r="A5" s="679"/>
      <c r="B5" s="680"/>
      <c r="C5" s="680"/>
      <c r="D5" s="681"/>
      <c r="E5" s="683"/>
      <c r="F5" s="683"/>
      <c r="G5" s="683"/>
      <c r="H5" s="683"/>
      <c r="I5" s="688"/>
      <c r="J5" s="689"/>
      <c r="K5" s="689"/>
      <c r="L5" s="689"/>
      <c r="M5" s="689"/>
      <c r="N5" s="690"/>
    </row>
    <row r="6" spans="1:23" s="64" customFormat="1" ht="21.75" customHeight="1" x14ac:dyDescent="0.25">
      <c r="A6" s="691" t="s">
        <v>285</v>
      </c>
      <c r="B6" s="692"/>
      <c r="C6" s="692"/>
      <c r="D6" s="693"/>
      <c r="E6" s="697" t="s">
        <v>387</v>
      </c>
      <c r="F6" s="697"/>
      <c r="G6" s="697"/>
      <c r="H6" s="698"/>
      <c r="I6" s="701" t="s">
        <v>286</v>
      </c>
      <c r="J6" s="701"/>
      <c r="K6" s="701"/>
      <c r="L6" s="701"/>
      <c r="M6" s="701"/>
      <c r="N6" s="701"/>
    </row>
    <row r="7" spans="1:23" s="64" customFormat="1" ht="27" customHeight="1" x14ac:dyDescent="0.25">
      <c r="A7" s="694"/>
      <c r="B7" s="695"/>
      <c r="C7" s="695"/>
      <c r="D7" s="696"/>
      <c r="E7" s="699"/>
      <c r="F7" s="699"/>
      <c r="G7" s="699"/>
      <c r="H7" s="700"/>
      <c r="I7" s="702">
        <v>2018</v>
      </c>
      <c r="J7" s="703"/>
      <c r="K7" s="704">
        <v>2019</v>
      </c>
      <c r="L7" s="704"/>
      <c r="M7" s="704">
        <v>2020</v>
      </c>
      <c r="N7" s="704"/>
    </row>
    <row r="8" spans="1:23" s="64" customFormat="1" ht="31.5" customHeight="1" x14ac:dyDescent="0.25">
      <c r="A8" s="668" t="s">
        <v>287</v>
      </c>
      <c r="B8" s="669"/>
      <c r="C8" s="669"/>
      <c r="D8" s="670"/>
      <c r="E8" s="671" t="s">
        <v>388</v>
      </c>
      <c r="F8" s="671"/>
      <c r="G8" s="671"/>
      <c r="H8" s="672"/>
      <c r="I8" s="673" t="s">
        <v>288</v>
      </c>
      <c r="J8" s="674"/>
      <c r="K8" s="675" t="s">
        <v>288</v>
      </c>
      <c r="L8" s="675"/>
      <c r="M8" s="675" t="s">
        <v>288</v>
      </c>
      <c r="N8" s="675"/>
    </row>
    <row r="9" spans="1:23" ht="38.25" customHeight="1" x14ac:dyDescent="0.25">
      <c r="A9" s="653" t="s">
        <v>289</v>
      </c>
      <c r="B9" s="654"/>
      <c r="C9" s="655" t="s">
        <v>329</v>
      </c>
      <c r="D9" s="656"/>
      <c r="E9" s="656"/>
      <c r="F9" s="656"/>
      <c r="G9" s="656"/>
      <c r="H9" s="656"/>
      <c r="I9" s="656"/>
      <c r="J9" s="656"/>
      <c r="K9" s="656"/>
      <c r="L9" s="656"/>
      <c r="M9" s="656"/>
      <c r="N9" s="657"/>
      <c r="R9" s="65"/>
    </row>
    <row r="10" spans="1:23" ht="19.5" customHeight="1" x14ac:dyDescent="0.25">
      <c r="A10" s="705" t="s">
        <v>290</v>
      </c>
      <c r="B10" s="706"/>
      <c r="C10" s="711" t="s">
        <v>375</v>
      </c>
      <c r="D10" s="712"/>
      <c r="E10" s="712"/>
      <c r="F10" s="712"/>
      <c r="G10" s="712"/>
      <c r="H10" s="712"/>
      <c r="I10" s="712"/>
      <c r="J10" s="712"/>
      <c r="K10" s="712"/>
      <c r="L10" s="712"/>
      <c r="M10" s="712"/>
      <c r="N10" s="713"/>
    </row>
    <row r="11" spans="1:23" ht="19.5" customHeight="1" x14ac:dyDescent="0.25">
      <c r="A11" s="707"/>
      <c r="B11" s="708"/>
      <c r="C11" s="714"/>
      <c r="D11" s="715"/>
      <c r="E11" s="715"/>
      <c r="F11" s="715"/>
      <c r="G11" s="715"/>
      <c r="H11" s="715"/>
      <c r="I11" s="715"/>
      <c r="J11" s="715"/>
      <c r="K11" s="715"/>
      <c r="L11" s="715"/>
      <c r="M11" s="715"/>
      <c r="N11" s="716"/>
    </row>
    <row r="12" spans="1:23" ht="22.5" customHeight="1" x14ac:dyDescent="0.25">
      <c r="A12" s="707"/>
      <c r="B12" s="708"/>
      <c r="C12" s="714"/>
      <c r="D12" s="715"/>
      <c r="E12" s="715"/>
      <c r="F12" s="715"/>
      <c r="G12" s="715"/>
      <c r="H12" s="715"/>
      <c r="I12" s="715"/>
      <c r="J12" s="715"/>
      <c r="K12" s="715"/>
      <c r="L12" s="715"/>
      <c r="M12" s="715"/>
      <c r="N12" s="716"/>
    </row>
    <row r="13" spans="1:23" ht="31.5" customHeight="1" x14ac:dyDescent="0.25">
      <c r="A13" s="707"/>
      <c r="B13" s="708"/>
      <c r="C13" s="714"/>
      <c r="D13" s="715"/>
      <c r="E13" s="715"/>
      <c r="F13" s="715"/>
      <c r="G13" s="715"/>
      <c r="H13" s="715"/>
      <c r="I13" s="715"/>
      <c r="J13" s="715"/>
      <c r="K13" s="715"/>
      <c r="L13" s="715"/>
      <c r="M13" s="715"/>
      <c r="N13" s="716"/>
    </row>
    <row r="14" spans="1:23" ht="18.75" hidden="1" customHeight="1" x14ac:dyDescent="0.25">
      <c r="A14" s="707"/>
      <c r="B14" s="708"/>
      <c r="C14" s="714"/>
      <c r="D14" s="715"/>
      <c r="E14" s="715"/>
      <c r="F14" s="715"/>
      <c r="G14" s="715"/>
      <c r="H14" s="715"/>
      <c r="I14" s="715"/>
      <c r="J14" s="715"/>
      <c r="K14" s="715"/>
      <c r="L14" s="715"/>
      <c r="M14" s="715"/>
      <c r="N14" s="716"/>
    </row>
    <row r="15" spans="1:23" ht="16.5" hidden="1" customHeight="1" x14ac:dyDescent="0.25">
      <c r="A15" s="707"/>
      <c r="B15" s="708"/>
      <c r="C15" s="714"/>
      <c r="D15" s="715"/>
      <c r="E15" s="715"/>
      <c r="F15" s="715"/>
      <c r="G15" s="715"/>
      <c r="H15" s="715"/>
      <c r="I15" s="715"/>
      <c r="J15" s="715"/>
      <c r="K15" s="715"/>
      <c r="L15" s="715"/>
      <c r="M15" s="715"/>
      <c r="N15" s="716"/>
    </row>
    <row r="16" spans="1:23" ht="23.25" hidden="1" customHeight="1" x14ac:dyDescent="0.25">
      <c r="A16" s="707"/>
      <c r="B16" s="708"/>
      <c r="C16" s="714"/>
      <c r="D16" s="715"/>
      <c r="E16" s="715"/>
      <c r="F16" s="715"/>
      <c r="G16" s="715"/>
      <c r="H16" s="715"/>
      <c r="I16" s="715"/>
      <c r="J16" s="715"/>
      <c r="K16" s="715"/>
      <c r="L16" s="715"/>
      <c r="M16" s="715"/>
      <c r="N16" s="716"/>
    </row>
    <row r="17" spans="1:166" ht="20.25" hidden="1" customHeight="1" x14ac:dyDescent="0.25">
      <c r="A17" s="707"/>
      <c r="B17" s="708"/>
      <c r="C17" s="714"/>
      <c r="D17" s="715"/>
      <c r="E17" s="715"/>
      <c r="F17" s="715"/>
      <c r="G17" s="715"/>
      <c r="H17" s="715"/>
      <c r="I17" s="715"/>
      <c r="J17" s="715"/>
      <c r="K17" s="715"/>
      <c r="L17" s="715"/>
      <c r="M17" s="715"/>
      <c r="N17" s="716"/>
    </row>
    <row r="18" spans="1:166" ht="13.5" hidden="1" customHeight="1" x14ac:dyDescent="0.25">
      <c r="A18" s="707"/>
      <c r="B18" s="708"/>
      <c r="C18" s="714"/>
      <c r="D18" s="715"/>
      <c r="E18" s="715"/>
      <c r="F18" s="715"/>
      <c r="G18" s="715"/>
      <c r="H18" s="715"/>
      <c r="I18" s="715"/>
      <c r="J18" s="715"/>
      <c r="K18" s="715"/>
      <c r="L18" s="715"/>
      <c r="M18" s="715"/>
      <c r="N18" s="716"/>
    </row>
    <row r="19" spans="1:166" ht="13.5" hidden="1" customHeight="1" x14ac:dyDescent="0.25">
      <c r="A19" s="707"/>
      <c r="B19" s="708"/>
      <c r="C19" s="714"/>
      <c r="D19" s="715"/>
      <c r="E19" s="715"/>
      <c r="F19" s="715"/>
      <c r="G19" s="715"/>
      <c r="H19" s="715"/>
      <c r="I19" s="715"/>
      <c r="J19" s="715"/>
      <c r="K19" s="715"/>
      <c r="L19" s="715"/>
      <c r="M19" s="715"/>
      <c r="N19" s="716"/>
    </row>
    <row r="20" spans="1:166" ht="13.5" customHeight="1" x14ac:dyDescent="0.25">
      <c r="A20" s="707"/>
      <c r="B20" s="708"/>
      <c r="C20" s="714"/>
      <c r="D20" s="715"/>
      <c r="E20" s="715"/>
      <c r="F20" s="715"/>
      <c r="G20" s="715"/>
      <c r="H20" s="715"/>
      <c r="I20" s="715"/>
      <c r="J20" s="715"/>
      <c r="K20" s="715"/>
      <c r="L20" s="715"/>
      <c r="M20" s="715"/>
      <c r="N20" s="716"/>
    </row>
    <row r="21" spans="1:166" ht="13.5" customHeight="1" x14ac:dyDescent="0.25">
      <c r="A21" s="707"/>
      <c r="B21" s="708"/>
      <c r="C21" s="714"/>
      <c r="D21" s="715"/>
      <c r="E21" s="715"/>
      <c r="F21" s="715"/>
      <c r="G21" s="715"/>
      <c r="H21" s="715"/>
      <c r="I21" s="715"/>
      <c r="J21" s="715"/>
      <c r="K21" s="715"/>
      <c r="L21" s="715"/>
      <c r="M21" s="715"/>
      <c r="N21" s="716"/>
    </row>
    <row r="22" spans="1:166" ht="45" customHeight="1" x14ac:dyDescent="0.25">
      <c r="A22" s="709"/>
      <c r="B22" s="710"/>
      <c r="C22" s="717"/>
      <c r="D22" s="718"/>
      <c r="E22" s="718"/>
      <c r="F22" s="718"/>
      <c r="G22" s="718"/>
      <c r="H22" s="718"/>
      <c r="I22" s="718"/>
      <c r="J22" s="718"/>
      <c r="K22" s="718"/>
      <c r="L22" s="718"/>
      <c r="M22" s="718"/>
      <c r="N22" s="719"/>
    </row>
    <row r="23" spans="1:166" ht="18.75" customHeight="1" x14ac:dyDescent="0.25">
      <c r="A23" s="720" t="s">
        <v>291</v>
      </c>
      <c r="B23" s="721"/>
      <c r="C23" s="721"/>
      <c r="D23" s="721"/>
      <c r="E23" s="721"/>
      <c r="F23" s="721"/>
      <c r="G23" s="721"/>
      <c r="H23" s="721"/>
      <c r="I23" s="721"/>
      <c r="J23" s="721"/>
      <c r="K23" s="721"/>
      <c r="L23" s="721"/>
      <c r="M23" s="721"/>
      <c r="N23" s="722"/>
      <c r="R23" s="66"/>
      <c r="S23" s="66"/>
      <c r="T23" s="66"/>
      <c r="U23" s="66"/>
      <c r="V23" s="66"/>
      <c r="W23" s="66"/>
      <c r="X23" s="66"/>
      <c r="Y23" s="66"/>
      <c r="Z23" s="66"/>
      <c r="AA23" s="66"/>
      <c r="AB23" s="66"/>
      <c r="AC23" s="66"/>
      <c r="AD23" s="67"/>
      <c r="AE23" s="67"/>
      <c r="AF23" s="67"/>
      <c r="AG23" s="67"/>
      <c r="AH23" s="67"/>
      <c r="AI23" s="67"/>
      <c r="AJ23" s="67"/>
      <c r="AK23" s="67"/>
      <c r="AL23" s="67"/>
      <c r="AM23" s="67"/>
      <c r="AN23" s="67"/>
      <c r="AO23" s="67"/>
      <c r="AP23" s="67"/>
      <c r="AQ23" s="67"/>
      <c r="AR23" s="67"/>
      <c r="AS23" s="67"/>
      <c r="AT23" s="67"/>
      <c r="AU23" s="67"/>
      <c r="AV23" s="67"/>
      <c r="AW23" s="67"/>
      <c r="AX23" s="67"/>
      <c r="AY23" s="67"/>
      <c r="AZ23" s="67"/>
      <c r="BA23" s="67"/>
      <c r="BB23" s="67"/>
      <c r="BC23" s="67"/>
      <c r="BD23" s="67"/>
      <c r="BE23" s="67"/>
      <c r="BF23" s="67"/>
      <c r="BG23" s="67"/>
      <c r="BH23" s="67"/>
      <c r="BI23" s="67"/>
      <c r="BJ23" s="67"/>
      <c r="BK23" s="67"/>
      <c r="BL23" s="67"/>
      <c r="BM23" s="67"/>
      <c r="BN23" s="67"/>
      <c r="BO23" s="67"/>
      <c r="BP23" s="67"/>
      <c r="BQ23" s="67"/>
      <c r="BR23" s="67"/>
      <c r="BS23" s="67"/>
      <c r="BT23" s="67"/>
      <c r="BU23" s="67"/>
      <c r="BV23" s="67"/>
      <c r="BW23" s="67"/>
      <c r="BX23" s="67"/>
      <c r="BY23" s="67"/>
      <c r="BZ23" s="67"/>
      <c r="CA23" s="67"/>
      <c r="CB23" s="67"/>
      <c r="CC23" s="67"/>
      <c r="CD23" s="67"/>
      <c r="CE23" s="67"/>
      <c r="CF23" s="67"/>
      <c r="CG23" s="67"/>
      <c r="CH23" s="67"/>
      <c r="CI23" s="67"/>
      <c r="CJ23" s="67"/>
      <c r="CK23" s="67"/>
      <c r="CL23" s="67"/>
      <c r="CM23" s="67"/>
      <c r="CN23" s="67"/>
      <c r="CO23" s="67"/>
      <c r="CP23" s="67"/>
      <c r="CQ23" s="67"/>
      <c r="CR23" s="67"/>
      <c r="CS23" s="67"/>
      <c r="CT23" s="67"/>
      <c r="CU23" s="67"/>
      <c r="CV23" s="67"/>
      <c r="CW23" s="67"/>
      <c r="CX23" s="67"/>
      <c r="CY23" s="67"/>
      <c r="CZ23" s="67"/>
      <c r="DA23" s="67"/>
      <c r="DB23" s="67"/>
      <c r="DC23" s="67"/>
      <c r="DD23" s="67"/>
      <c r="DE23" s="67"/>
      <c r="DF23" s="67"/>
      <c r="DG23" s="67"/>
      <c r="DH23" s="67"/>
      <c r="DI23" s="67"/>
      <c r="DJ23" s="67"/>
      <c r="DK23" s="67"/>
      <c r="DL23" s="67"/>
      <c r="DM23" s="67"/>
      <c r="DN23" s="67"/>
      <c r="DO23" s="67"/>
      <c r="DP23" s="67"/>
      <c r="DQ23" s="67"/>
      <c r="DR23" s="67"/>
      <c r="DS23" s="67"/>
      <c r="DT23" s="67"/>
      <c r="DU23" s="67"/>
      <c r="DV23" s="67"/>
      <c r="DW23" s="67"/>
      <c r="DX23" s="67"/>
      <c r="DY23" s="67"/>
      <c r="DZ23" s="67"/>
      <c r="EA23" s="67"/>
      <c r="EB23" s="67"/>
      <c r="EC23" s="67"/>
      <c r="ED23" s="67"/>
      <c r="EE23" s="67"/>
      <c r="EF23" s="67"/>
      <c r="EG23" s="67"/>
      <c r="EH23" s="67"/>
      <c r="EI23" s="67"/>
      <c r="EJ23" s="67"/>
      <c r="EK23" s="67"/>
      <c r="EL23" s="67"/>
      <c r="EM23" s="67"/>
      <c r="EN23" s="67"/>
      <c r="EO23" s="67"/>
      <c r="EP23" s="67"/>
      <c r="EQ23" s="67"/>
      <c r="ER23" s="67"/>
      <c r="ES23" s="67"/>
      <c r="ET23" s="67"/>
      <c r="EU23" s="67"/>
      <c r="EV23" s="67"/>
      <c r="EW23" s="67"/>
      <c r="EX23" s="67"/>
      <c r="EY23" s="67"/>
      <c r="EZ23" s="67"/>
      <c r="FA23" s="67"/>
      <c r="FB23" s="67"/>
      <c r="FC23" s="67"/>
      <c r="FD23" s="67"/>
      <c r="FE23" s="67"/>
      <c r="FF23" s="67"/>
      <c r="FG23" s="67"/>
      <c r="FH23" s="67"/>
      <c r="FI23" s="67"/>
      <c r="FJ23" s="67"/>
    </row>
    <row r="24" spans="1:166" ht="42" customHeight="1" x14ac:dyDescent="0.25">
      <c r="A24" s="68">
        <v>1</v>
      </c>
      <c r="B24" s="647" t="s">
        <v>330</v>
      </c>
      <c r="C24" s="648"/>
      <c r="D24" s="648"/>
      <c r="E24" s="648"/>
      <c r="F24" s="648"/>
      <c r="G24" s="649"/>
      <c r="H24" s="68">
        <v>6</v>
      </c>
      <c r="I24" s="650" t="s">
        <v>331</v>
      </c>
      <c r="J24" s="651"/>
      <c r="K24" s="651"/>
      <c r="L24" s="651"/>
      <c r="M24" s="651"/>
      <c r="N24" s="652"/>
      <c r="R24" s="66"/>
      <c r="S24" s="66"/>
      <c r="T24" s="66"/>
      <c r="U24" s="66"/>
      <c r="V24" s="66"/>
      <c r="W24" s="66"/>
      <c r="X24" s="66"/>
      <c r="Y24" s="66"/>
      <c r="Z24" s="66"/>
      <c r="AA24" s="66"/>
      <c r="AB24" s="66"/>
      <c r="AC24" s="66"/>
      <c r="AD24" s="67"/>
      <c r="AE24" s="67"/>
      <c r="AF24" s="67"/>
      <c r="AG24" s="67"/>
      <c r="AH24" s="67"/>
      <c r="AI24" s="67"/>
      <c r="AJ24" s="67"/>
      <c r="AK24" s="67"/>
      <c r="AL24" s="67"/>
      <c r="AM24" s="67"/>
      <c r="AN24" s="67"/>
      <c r="AO24" s="67"/>
      <c r="AP24" s="67"/>
      <c r="AQ24" s="67"/>
      <c r="AR24" s="67"/>
      <c r="AS24" s="67"/>
      <c r="AT24" s="67"/>
      <c r="AU24" s="67"/>
      <c r="AV24" s="67"/>
      <c r="AW24" s="67"/>
      <c r="AX24" s="67"/>
      <c r="AY24" s="67"/>
      <c r="AZ24" s="67"/>
      <c r="BA24" s="67"/>
      <c r="BB24" s="67"/>
      <c r="BC24" s="67"/>
      <c r="BD24" s="67"/>
      <c r="BE24" s="67"/>
      <c r="BF24" s="67"/>
      <c r="BG24" s="67"/>
      <c r="BH24" s="67"/>
      <c r="BI24" s="67"/>
      <c r="BJ24" s="67"/>
      <c r="BK24" s="67"/>
      <c r="BL24" s="67"/>
      <c r="BM24" s="67"/>
      <c r="BN24" s="67"/>
      <c r="BO24" s="67"/>
      <c r="BP24" s="67"/>
      <c r="BQ24" s="67"/>
      <c r="BR24" s="67"/>
      <c r="BS24" s="67"/>
      <c r="BT24" s="67"/>
      <c r="BU24" s="67"/>
      <c r="BV24" s="67"/>
      <c r="BW24" s="67"/>
      <c r="BX24" s="67"/>
      <c r="BY24" s="67"/>
      <c r="BZ24" s="67"/>
      <c r="CA24" s="67"/>
      <c r="CB24" s="67"/>
      <c r="CC24" s="67"/>
      <c r="CD24" s="67"/>
      <c r="CE24" s="67"/>
      <c r="CF24" s="67"/>
      <c r="CG24" s="67"/>
      <c r="CH24" s="67"/>
      <c r="CI24" s="67"/>
      <c r="CJ24" s="67"/>
      <c r="CK24" s="67"/>
      <c r="CL24" s="67"/>
      <c r="CM24" s="67"/>
      <c r="CN24" s="67"/>
      <c r="CO24" s="67"/>
      <c r="CP24" s="67"/>
      <c r="CQ24" s="67"/>
      <c r="CR24" s="67"/>
      <c r="CS24" s="67"/>
      <c r="CT24" s="67"/>
      <c r="CU24" s="67"/>
      <c r="CV24" s="67"/>
      <c r="CW24" s="67"/>
      <c r="CX24" s="67"/>
      <c r="CY24" s="67"/>
      <c r="CZ24" s="67"/>
      <c r="DA24" s="67"/>
      <c r="DB24" s="67"/>
      <c r="DC24" s="67"/>
      <c r="DD24" s="67"/>
      <c r="DE24" s="67"/>
      <c r="DF24" s="67"/>
      <c r="DG24" s="67"/>
      <c r="DH24" s="67"/>
      <c r="DI24" s="67"/>
      <c r="DJ24" s="67"/>
      <c r="DK24" s="67"/>
      <c r="DL24" s="67"/>
      <c r="DM24" s="67"/>
      <c r="DN24" s="67"/>
      <c r="DO24" s="67"/>
      <c r="DP24" s="67"/>
      <c r="DQ24" s="67"/>
      <c r="DR24" s="67"/>
      <c r="DS24" s="67"/>
      <c r="DT24" s="67"/>
      <c r="DU24" s="67"/>
      <c r="DV24" s="67"/>
      <c r="DW24" s="67"/>
      <c r="DX24" s="67"/>
      <c r="DY24" s="67"/>
      <c r="DZ24" s="67"/>
      <c r="EA24" s="67"/>
      <c r="EB24" s="67"/>
      <c r="EC24" s="67"/>
      <c r="ED24" s="67"/>
      <c r="EE24" s="67"/>
      <c r="EF24" s="67"/>
      <c r="EG24" s="67"/>
      <c r="EH24" s="67"/>
      <c r="EI24" s="67"/>
      <c r="EJ24" s="67"/>
      <c r="EK24" s="67"/>
      <c r="EL24" s="67"/>
      <c r="EM24" s="67"/>
      <c r="EN24" s="67"/>
      <c r="EO24" s="67"/>
      <c r="EP24" s="67"/>
      <c r="EQ24" s="67"/>
      <c r="ER24" s="67"/>
      <c r="ES24" s="67"/>
      <c r="ET24" s="67"/>
      <c r="EU24" s="67"/>
      <c r="EV24" s="67"/>
      <c r="EW24" s="67"/>
      <c r="EX24" s="67"/>
      <c r="EY24" s="67"/>
      <c r="EZ24" s="67"/>
      <c r="FA24" s="67"/>
      <c r="FB24" s="67"/>
      <c r="FC24" s="67"/>
      <c r="FD24" s="67"/>
      <c r="FE24" s="67"/>
      <c r="FF24" s="67"/>
      <c r="FG24" s="67"/>
      <c r="FH24" s="67"/>
      <c r="FI24" s="67"/>
      <c r="FJ24" s="67"/>
    </row>
    <row r="25" spans="1:166" ht="40.5" customHeight="1" x14ac:dyDescent="0.25">
      <c r="A25" s="68">
        <v>2</v>
      </c>
      <c r="B25" s="647" t="s">
        <v>332</v>
      </c>
      <c r="C25" s="648"/>
      <c r="D25" s="648"/>
      <c r="E25" s="648"/>
      <c r="F25" s="648"/>
      <c r="G25" s="649"/>
      <c r="H25" s="68">
        <v>7</v>
      </c>
      <c r="I25" s="647" t="s">
        <v>333</v>
      </c>
      <c r="J25" s="648"/>
      <c r="K25" s="648"/>
      <c r="L25" s="648"/>
      <c r="M25" s="648"/>
      <c r="N25" s="649"/>
      <c r="R25" s="66"/>
      <c r="S25" s="66"/>
      <c r="T25" s="66"/>
      <c r="U25" s="66"/>
      <c r="V25" s="66"/>
      <c r="W25" s="66"/>
      <c r="X25" s="66"/>
      <c r="Y25" s="66"/>
      <c r="Z25" s="66"/>
      <c r="AA25" s="66"/>
      <c r="AB25" s="66"/>
      <c r="AC25" s="66"/>
      <c r="AD25" s="67"/>
      <c r="AE25" s="67"/>
      <c r="AF25" s="67"/>
      <c r="AG25" s="67"/>
      <c r="AH25" s="67"/>
      <c r="AI25" s="67"/>
      <c r="AJ25" s="67"/>
      <c r="AK25" s="67"/>
      <c r="AL25" s="67"/>
      <c r="AM25" s="67"/>
      <c r="AN25" s="67"/>
      <c r="AO25" s="67"/>
      <c r="AP25" s="67"/>
      <c r="AQ25" s="67"/>
      <c r="AR25" s="67"/>
      <c r="AS25" s="67"/>
      <c r="AT25" s="67"/>
      <c r="AU25" s="67"/>
      <c r="AV25" s="67"/>
      <c r="AW25" s="67"/>
      <c r="AX25" s="67"/>
      <c r="AY25" s="67"/>
      <c r="AZ25" s="67"/>
      <c r="BA25" s="67"/>
      <c r="BB25" s="67"/>
      <c r="BC25" s="67"/>
      <c r="BD25" s="67"/>
      <c r="BE25" s="67"/>
      <c r="BF25" s="67"/>
      <c r="BG25" s="67"/>
      <c r="BH25" s="67"/>
      <c r="BI25" s="67"/>
      <c r="BJ25" s="67"/>
      <c r="BK25" s="67"/>
      <c r="BL25" s="67"/>
      <c r="BM25" s="67"/>
      <c r="BN25" s="67"/>
      <c r="BO25" s="67"/>
      <c r="BP25" s="67"/>
      <c r="BQ25" s="67"/>
      <c r="BR25" s="67"/>
      <c r="BS25" s="67"/>
      <c r="BT25" s="67"/>
      <c r="BU25" s="67"/>
      <c r="BV25" s="67"/>
      <c r="BW25" s="67"/>
      <c r="BX25" s="67"/>
      <c r="BY25" s="67"/>
      <c r="BZ25" s="67"/>
      <c r="CA25" s="67"/>
      <c r="CB25" s="67"/>
      <c r="CC25" s="67"/>
      <c r="CD25" s="67"/>
      <c r="CE25" s="67"/>
      <c r="CF25" s="67"/>
      <c r="CG25" s="67"/>
      <c r="CH25" s="67"/>
      <c r="CI25" s="67"/>
      <c r="CJ25" s="67"/>
      <c r="CK25" s="67"/>
      <c r="CL25" s="67"/>
      <c r="CM25" s="67"/>
      <c r="CN25" s="67"/>
      <c r="CO25" s="67"/>
      <c r="CP25" s="67"/>
      <c r="CQ25" s="67"/>
      <c r="CR25" s="67"/>
      <c r="CS25" s="67"/>
      <c r="CT25" s="67"/>
      <c r="CU25" s="67"/>
      <c r="CV25" s="67"/>
      <c r="CW25" s="67"/>
      <c r="CX25" s="67"/>
      <c r="CY25" s="67"/>
      <c r="CZ25" s="67"/>
      <c r="DA25" s="67"/>
      <c r="DB25" s="67"/>
      <c r="DC25" s="67"/>
      <c r="DD25" s="67"/>
      <c r="DE25" s="67"/>
      <c r="DF25" s="67"/>
      <c r="DG25" s="67"/>
      <c r="DH25" s="67"/>
      <c r="DI25" s="67"/>
      <c r="DJ25" s="67"/>
      <c r="DK25" s="67"/>
      <c r="DL25" s="67"/>
      <c r="DM25" s="67"/>
      <c r="DN25" s="67"/>
      <c r="DO25" s="67"/>
      <c r="DP25" s="67"/>
      <c r="DQ25" s="67"/>
      <c r="DR25" s="67"/>
      <c r="DS25" s="67"/>
      <c r="DT25" s="67"/>
      <c r="DU25" s="67"/>
      <c r="DV25" s="67"/>
      <c r="DW25" s="67"/>
      <c r="DX25" s="67"/>
      <c r="DY25" s="67"/>
      <c r="DZ25" s="67"/>
      <c r="EA25" s="67"/>
      <c r="EB25" s="67"/>
      <c r="EC25" s="67"/>
      <c r="ED25" s="67"/>
      <c r="EE25" s="67"/>
      <c r="EF25" s="67"/>
      <c r="EG25" s="67"/>
      <c r="EH25" s="67"/>
      <c r="EI25" s="67"/>
      <c r="EJ25" s="67"/>
      <c r="EK25" s="67"/>
      <c r="EL25" s="67"/>
      <c r="EM25" s="67"/>
      <c r="EN25" s="67"/>
      <c r="EO25" s="67"/>
      <c r="EP25" s="67"/>
      <c r="EQ25" s="67"/>
      <c r="ER25" s="67"/>
      <c r="ES25" s="67"/>
      <c r="ET25" s="67"/>
      <c r="EU25" s="67"/>
      <c r="EV25" s="67"/>
      <c r="EW25" s="67"/>
      <c r="EX25" s="67"/>
      <c r="EY25" s="67"/>
      <c r="EZ25" s="67"/>
      <c r="FA25" s="67"/>
      <c r="FB25" s="67"/>
      <c r="FC25" s="67"/>
      <c r="FD25" s="67"/>
      <c r="FE25" s="67"/>
      <c r="FF25" s="67"/>
      <c r="FG25" s="67"/>
      <c r="FH25" s="67"/>
      <c r="FI25" s="67"/>
      <c r="FJ25" s="67"/>
    </row>
    <row r="26" spans="1:166" ht="38.25" customHeight="1" x14ac:dyDescent="0.25">
      <c r="A26" s="68">
        <v>3</v>
      </c>
      <c r="B26" s="647" t="s">
        <v>334</v>
      </c>
      <c r="C26" s="648"/>
      <c r="D26" s="648"/>
      <c r="E26" s="648"/>
      <c r="F26" s="648"/>
      <c r="G26" s="649"/>
      <c r="H26" s="68">
        <v>8</v>
      </c>
      <c r="I26" s="647" t="s">
        <v>380</v>
      </c>
      <c r="J26" s="648"/>
      <c r="K26" s="648"/>
      <c r="L26" s="648"/>
      <c r="M26" s="648"/>
      <c r="N26" s="649"/>
      <c r="R26" s="66"/>
      <c r="S26" s="66"/>
      <c r="T26" s="66"/>
      <c r="U26" s="66"/>
      <c r="V26" s="66"/>
      <c r="W26" s="66"/>
      <c r="X26" s="66"/>
      <c r="Y26" s="66"/>
      <c r="Z26" s="66"/>
      <c r="AA26" s="66"/>
      <c r="AB26" s="66"/>
      <c r="AC26" s="66"/>
      <c r="AD26" s="67"/>
      <c r="AE26" s="67"/>
      <c r="AF26" s="67"/>
      <c r="AG26" s="67"/>
      <c r="AH26" s="67"/>
      <c r="AI26" s="67"/>
      <c r="AJ26" s="67"/>
      <c r="AK26" s="67"/>
      <c r="AL26" s="67"/>
      <c r="AM26" s="67"/>
      <c r="AN26" s="67"/>
      <c r="AO26" s="67"/>
      <c r="AP26" s="67"/>
      <c r="AQ26" s="67"/>
      <c r="AR26" s="67"/>
      <c r="AS26" s="67"/>
      <c r="AT26" s="67"/>
      <c r="AU26" s="67"/>
      <c r="AV26" s="67"/>
      <c r="AW26" s="67"/>
      <c r="AX26" s="67"/>
      <c r="AY26" s="67"/>
      <c r="AZ26" s="67"/>
      <c r="BA26" s="67"/>
      <c r="BB26" s="67"/>
      <c r="BC26" s="67"/>
      <c r="BD26" s="67"/>
      <c r="BE26" s="67"/>
      <c r="BF26" s="67"/>
      <c r="BG26" s="67"/>
      <c r="BH26" s="67"/>
      <c r="BI26" s="67"/>
      <c r="BJ26" s="67"/>
      <c r="BK26" s="67"/>
      <c r="BL26" s="67"/>
      <c r="BM26" s="67"/>
      <c r="BN26" s="67"/>
      <c r="BO26" s="67"/>
      <c r="BP26" s="67"/>
      <c r="BQ26" s="67"/>
      <c r="BR26" s="67"/>
      <c r="BS26" s="67"/>
      <c r="BT26" s="67"/>
      <c r="BU26" s="67"/>
      <c r="BV26" s="67"/>
      <c r="BW26" s="67"/>
      <c r="BX26" s="67"/>
      <c r="BY26" s="67"/>
      <c r="BZ26" s="67"/>
      <c r="CA26" s="67"/>
      <c r="CB26" s="67"/>
      <c r="CC26" s="67"/>
      <c r="CD26" s="67"/>
      <c r="CE26" s="67"/>
      <c r="CF26" s="67"/>
      <c r="CG26" s="67"/>
      <c r="CH26" s="67"/>
      <c r="CI26" s="67"/>
      <c r="CJ26" s="67"/>
      <c r="CK26" s="67"/>
      <c r="CL26" s="67"/>
      <c r="CM26" s="67"/>
      <c r="CN26" s="67"/>
      <c r="CO26" s="67"/>
      <c r="CP26" s="67"/>
      <c r="CQ26" s="67"/>
      <c r="CR26" s="67"/>
      <c r="CS26" s="67"/>
      <c r="CT26" s="67"/>
      <c r="CU26" s="67"/>
      <c r="CV26" s="67"/>
      <c r="CW26" s="67"/>
      <c r="CX26" s="67"/>
      <c r="CY26" s="67"/>
      <c r="CZ26" s="67"/>
      <c r="DA26" s="67"/>
      <c r="DB26" s="67"/>
      <c r="DC26" s="67"/>
      <c r="DD26" s="67"/>
      <c r="DE26" s="67"/>
      <c r="DF26" s="67"/>
      <c r="DG26" s="67"/>
      <c r="DH26" s="67"/>
      <c r="DI26" s="67"/>
      <c r="DJ26" s="67"/>
      <c r="DK26" s="67"/>
      <c r="DL26" s="67"/>
      <c r="DM26" s="67"/>
      <c r="DN26" s="67"/>
      <c r="DO26" s="67"/>
      <c r="DP26" s="67"/>
      <c r="DQ26" s="67"/>
      <c r="DR26" s="67"/>
      <c r="DS26" s="67"/>
      <c r="DT26" s="67"/>
      <c r="DU26" s="67"/>
      <c r="DV26" s="67"/>
      <c r="DW26" s="67"/>
      <c r="DX26" s="67"/>
      <c r="DY26" s="67"/>
      <c r="DZ26" s="67"/>
      <c r="EA26" s="67"/>
      <c r="EB26" s="67"/>
      <c r="EC26" s="67"/>
      <c r="ED26" s="67"/>
      <c r="EE26" s="67"/>
      <c r="EF26" s="67"/>
      <c r="EG26" s="67"/>
      <c r="EH26" s="67"/>
      <c r="EI26" s="67"/>
      <c r="EJ26" s="67"/>
      <c r="EK26" s="67"/>
      <c r="EL26" s="67"/>
      <c r="EM26" s="67"/>
      <c r="EN26" s="67"/>
      <c r="EO26" s="67"/>
      <c r="EP26" s="67"/>
      <c r="EQ26" s="67"/>
      <c r="ER26" s="67"/>
      <c r="ES26" s="67"/>
      <c r="ET26" s="67"/>
      <c r="EU26" s="67"/>
      <c r="EV26" s="67"/>
      <c r="EW26" s="67"/>
      <c r="EX26" s="67"/>
      <c r="EY26" s="67"/>
      <c r="EZ26" s="67"/>
      <c r="FA26" s="67"/>
      <c r="FB26" s="67"/>
      <c r="FC26" s="67"/>
      <c r="FD26" s="67"/>
      <c r="FE26" s="67"/>
      <c r="FF26" s="67"/>
      <c r="FG26" s="67"/>
      <c r="FH26" s="67"/>
      <c r="FI26" s="67"/>
      <c r="FJ26" s="67"/>
    </row>
    <row r="27" spans="1:166" ht="33.75" customHeight="1" x14ac:dyDescent="0.25">
      <c r="A27" s="68">
        <v>4</v>
      </c>
      <c r="B27" s="647" t="s">
        <v>382</v>
      </c>
      <c r="C27" s="648"/>
      <c r="D27" s="648"/>
      <c r="E27" s="648"/>
      <c r="F27" s="648"/>
      <c r="G27" s="649"/>
      <c r="H27" s="68">
        <v>9</v>
      </c>
      <c r="I27" s="647" t="s">
        <v>381</v>
      </c>
      <c r="J27" s="648"/>
      <c r="K27" s="648"/>
      <c r="L27" s="648"/>
      <c r="M27" s="648"/>
      <c r="N27" s="649"/>
    </row>
    <row r="28" spans="1:166" ht="43.5" customHeight="1" x14ac:dyDescent="0.25">
      <c r="A28" s="68">
        <v>5</v>
      </c>
      <c r="B28" s="647" t="s">
        <v>376</v>
      </c>
      <c r="C28" s="648"/>
      <c r="D28" s="648"/>
      <c r="E28" s="648"/>
      <c r="F28" s="648"/>
      <c r="G28" s="649"/>
      <c r="H28" s="68">
        <v>10</v>
      </c>
      <c r="I28" s="727"/>
      <c r="J28" s="727"/>
      <c r="K28" s="727"/>
      <c r="L28" s="727"/>
      <c r="M28" s="727"/>
      <c r="N28" s="727"/>
    </row>
    <row r="29" spans="1:166" ht="15" x14ac:dyDescent="0.25">
      <c r="A29" s="723" t="s">
        <v>392</v>
      </c>
      <c r="B29" s="724"/>
      <c r="C29" s="724"/>
      <c r="D29" s="724"/>
      <c r="E29" s="724"/>
      <c r="F29" s="724"/>
      <c r="G29" s="724"/>
      <c r="H29" s="724"/>
      <c r="I29" s="724"/>
      <c r="J29" s="724"/>
      <c r="K29" s="724"/>
      <c r="L29" s="724"/>
      <c r="M29" s="724"/>
      <c r="N29" s="724"/>
      <c r="O29" s="725"/>
      <c r="P29" s="725"/>
      <c r="Q29" s="725"/>
      <c r="R29" s="726"/>
    </row>
    <row r="30" spans="1:166" ht="27.75" customHeight="1" x14ac:dyDescent="0.25">
      <c r="A30" s="733" t="s">
        <v>293</v>
      </c>
      <c r="B30" s="734"/>
      <c r="C30" s="734"/>
      <c r="D30" s="734"/>
      <c r="E30" s="734"/>
      <c r="F30" s="734"/>
      <c r="G30" s="734"/>
      <c r="H30" s="735"/>
      <c r="I30" s="720" t="s">
        <v>390</v>
      </c>
      <c r="J30" s="722"/>
      <c r="K30" s="736" t="s">
        <v>391</v>
      </c>
      <c r="L30" s="736"/>
      <c r="M30" s="737" t="s">
        <v>294</v>
      </c>
      <c r="N30" s="737"/>
      <c r="O30" s="737">
        <v>2019</v>
      </c>
      <c r="P30" s="737"/>
      <c r="Q30" s="737">
        <v>2020</v>
      </c>
      <c r="R30" s="737"/>
    </row>
    <row r="31" spans="1:166" x14ac:dyDescent="0.25">
      <c r="A31" s="728" t="s">
        <v>335</v>
      </c>
      <c r="B31" s="729"/>
      <c r="C31" s="729"/>
      <c r="D31" s="729"/>
      <c r="E31" s="729"/>
      <c r="F31" s="729"/>
      <c r="G31" s="729"/>
      <c r="H31" s="730"/>
      <c r="I31" s="659"/>
      <c r="J31" s="659"/>
      <c r="K31" s="732"/>
      <c r="L31" s="732"/>
      <c r="M31" s="658"/>
      <c r="N31" s="658"/>
      <c r="O31" s="659"/>
      <c r="P31" s="659"/>
      <c r="Q31" s="658"/>
      <c r="R31" s="658"/>
    </row>
    <row r="32" spans="1:166" x14ac:dyDescent="0.25">
      <c r="A32" s="728" t="s">
        <v>336</v>
      </c>
      <c r="B32" s="729"/>
      <c r="C32" s="729"/>
      <c r="D32" s="729"/>
      <c r="E32" s="729"/>
      <c r="F32" s="729"/>
      <c r="G32" s="729"/>
      <c r="H32" s="730"/>
      <c r="I32" s="659" t="s">
        <v>337</v>
      </c>
      <c r="J32" s="659"/>
      <c r="K32" s="732"/>
      <c r="L32" s="732"/>
      <c r="M32" s="658"/>
      <c r="N32" s="658"/>
      <c r="O32" s="659" t="s">
        <v>337</v>
      </c>
      <c r="P32" s="659"/>
      <c r="Q32" s="659" t="s">
        <v>337</v>
      </c>
      <c r="R32" s="659"/>
    </row>
    <row r="33" spans="1:18" x14ac:dyDescent="0.25">
      <c r="A33" s="728" t="s">
        <v>338</v>
      </c>
      <c r="B33" s="729"/>
      <c r="C33" s="729"/>
      <c r="D33" s="729"/>
      <c r="E33" s="729"/>
      <c r="F33" s="729"/>
      <c r="G33" s="729"/>
      <c r="H33" s="730"/>
      <c r="I33" s="731">
        <v>1</v>
      </c>
      <c r="J33" s="659"/>
      <c r="K33" s="732"/>
      <c r="L33" s="732"/>
      <c r="M33" s="658"/>
      <c r="N33" s="658"/>
      <c r="O33" s="731">
        <v>1</v>
      </c>
      <c r="P33" s="659"/>
      <c r="Q33" s="731">
        <v>1</v>
      </c>
      <c r="R33" s="659"/>
    </row>
    <row r="34" spans="1:18" ht="37.5" customHeight="1" x14ac:dyDescent="0.25">
      <c r="A34" s="744"/>
      <c r="B34" s="745"/>
      <c r="C34" s="745"/>
      <c r="D34" s="745"/>
      <c r="E34" s="745"/>
      <c r="F34" s="745"/>
      <c r="G34" s="745"/>
      <c r="H34" s="746"/>
      <c r="I34" s="742"/>
      <c r="J34" s="743"/>
      <c r="K34" s="742"/>
      <c r="L34" s="743"/>
      <c r="M34" s="738"/>
      <c r="N34" s="739"/>
      <c r="O34" s="740">
        <v>1</v>
      </c>
      <c r="P34" s="741"/>
      <c r="Q34" s="738">
        <v>1</v>
      </c>
      <c r="R34" s="739"/>
    </row>
    <row r="35" spans="1:18" ht="39" customHeight="1" x14ac:dyDescent="0.25">
      <c r="A35" s="728" t="s">
        <v>340</v>
      </c>
      <c r="B35" s="729"/>
      <c r="C35" s="729"/>
      <c r="D35" s="729"/>
      <c r="E35" s="729"/>
      <c r="F35" s="729"/>
      <c r="G35" s="729"/>
      <c r="H35" s="730"/>
      <c r="I35" s="659" t="s">
        <v>341</v>
      </c>
      <c r="J35" s="659"/>
      <c r="K35" s="732"/>
      <c r="L35" s="732"/>
      <c r="M35" s="658"/>
      <c r="N35" s="658"/>
      <c r="O35" s="659" t="s">
        <v>341</v>
      </c>
      <c r="P35" s="659"/>
      <c r="Q35" s="659" t="s">
        <v>341</v>
      </c>
      <c r="R35" s="659"/>
    </row>
    <row r="36" spans="1:18" ht="24.75" customHeight="1" x14ac:dyDescent="0.25">
      <c r="A36" s="733" t="s">
        <v>295</v>
      </c>
      <c r="B36" s="734"/>
      <c r="C36" s="734"/>
      <c r="D36" s="734"/>
      <c r="E36" s="734"/>
      <c r="F36" s="734"/>
      <c r="G36" s="734"/>
      <c r="H36" s="735"/>
      <c r="I36" s="720" t="s">
        <v>390</v>
      </c>
      <c r="J36" s="722"/>
      <c r="K36" s="736" t="s">
        <v>391</v>
      </c>
      <c r="L36" s="736"/>
      <c r="M36" s="737" t="s">
        <v>294</v>
      </c>
      <c r="N36" s="737"/>
      <c r="O36" s="737">
        <v>2019</v>
      </c>
      <c r="P36" s="737"/>
      <c r="Q36" s="737">
        <v>2020</v>
      </c>
      <c r="R36" s="737"/>
    </row>
    <row r="37" spans="1:18" ht="15.75" customHeight="1" x14ac:dyDescent="0.25">
      <c r="A37" s="728" t="s">
        <v>377</v>
      </c>
      <c r="B37" s="729"/>
      <c r="C37" s="729"/>
      <c r="D37" s="729"/>
      <c r="E37" s="729"/>
      <c r="F37" s="729"/>
      <c r="G37" s="729"/>
      <c r="H37" s="730"/>
      <c r="I37" s="747">
        <v>42400</v>
      </c>
      <c r="J37" s="659"/>
      <c r="K37" s="747"/>
      <c r="L37" s="659"/>
      <c r="M37" s="658"/>
      <c r="N37" s="658"/>
      <c r="O37" s="747">
        <v>42400</v>
      </c>
      <c r="P37" s="659"/>
      <c r="Q37" s="747">
        <v>42400</v>
      </c>
      <c r="R37" s="659"/>
    </row>
    <row r="38" spans="1:18" ht="20.25" customHeight="1" x14ac:dyDescent="0.25">
      <c r="A38" s="728" t="s">
        <v>332</v>
      </c>
      <c r="B38" s="729"/>
      <c r="C38" s="729"/>
      <c r="D38" s="729"/>
      <c r="E38" s="729"/>
      <c r="F38" s="729"/>
      <c r="G38" s="729"/>
      <c r="H38" s="730"/>
      <c r="I38" s="747">
        <v>42855</v>
      </c>
      <c r="J38" s="659"/>
      <c r="K38" s="747"/>
      <c r="L38" s="659"/>
      <c r="M38" s="658"/>
      <c r="N38" s="658"/>
      <c r="O38" s="747">
        <v>42400</v>
      </c>
      <c r="P38" s="659"/>
      <c r="Q38" s="747">
        <v>42400</v>
      </c>
      <c r="R38" s="659"/>
    </row>
    <row r="39" spans="1:18" ht="26.25" customHeight="1" x14ac:dyDescent="0.25">
      <c r="A39" s="728" t="s">
        <v>378</v>
      </c>
      <c r="B39" s="729"/>
      <c r="C39" s="729"/>
      <c r="D39" s="729"/>
      <c r="E39" s="729"/>
      <c r="F39" s="729"/>
      <c r="G39" s="729"/>
      <c r="H39" s="730"/>
      <c r="I39" s="747">
        <v>42719</v>
      </c>
      <c r="J39" s="659"/>
      <c r="K39" s="747"/>
      <c r="L39" s="659"/>
      <c r="M39" s="658"/>
      <c r="N39" s="658"/>
      <c r="O39" s="747">
        <v>42719</v>
      </c>
      <c r="P39" s="659"/>
      <c r="Q39" s="747">
        <v>42719</v>
      </c>
      <c r="R39" s="659"/>
    </row>
    <row r="40" spans="1:18" x14ac:dyDescent="0.25">
      <c r="A40" s="728" t="s">
        <v>379</v>
      </c>
      <c r="B40" s="729"/>
      <c r="C40" s="729"/>
      <c r="D40" s="729"/>
      <c r="E40" s="729"/>
      <c r="F40" s="729"/>
      <c r="G40" s="729"/>
      <c r="H40" s="730"/>
      <c r="I40" s="747">
        <v>42735</v>
      </c>
      <c r="J40" s="659"/>
      <c r="K40" s="747"/>
      <c r="L40" s="659"/>
      <c r="M40" s="658"/>
      <c r="N40" s="658"/>
      <c r="O40" s="747">
        <v>42735</v>
      </c>
      <c r="P40" s="659"/>
      <c r="Q40" s="747">
        <v>42735</v>
      </c>
      <c r="R40" s="659"/>
    </row>
    <row r="41" spans="1:18" ht="24.75" customHeight="1" x14ac:dyDescent="0.25">
      <c r="A41" s="744" t="s">
        <v>369</v>
      </c>
      <c r="B41" s="745"/>
      <c r="C41" s="745"/>
      <c r="D41" s="745"/>
      <c r="E41" s="745"/>
      <c r="F41" s="745"/>
      <c r="G41" s="745"/>
      <c r="H41" s="746"/>
      <c r="I41" s="748" t="s">
        <v>339</v>
      </c>
      <c r="J41" s="658"/>
      <c r="K41" s="747"/>
      <c r="L41" s="659"/>
      <c r="M41" s="658"/>
      <c r="N41" s="658"/>
      <c r="O41" s="748"/>
      <c r="P41" s="658"/>
      <c r="Q41" s="748"/>
      <c r="R41" s="658"/>
    </row>
    <row r="42" spans="1:18" ht="21.75" customHeight="1" x14ac:dyDescent="0.25">
      <c r="A42" s="728"/>
      <c r="B42" s="729"/>
      <c r="C42" s="729"/>
      <c r="D42" s="729"/>
      <c r="E42" s="729"/>
      <c r="F42" s="729"/>
      <c r="G42" s="729"/>
      <c r="H42" s="730"/>
      <c r="I42" s="747"/>
      <c r="J42" s="659"/>
      <c r="K42" s="747"/>
      <c r="L42" s="659"/>
      <c r="M42" s="658"/>
      <c r="N42" s="658"/>
      <c r="O42" s="747"/>
      <c r="P42" s="659"/>
      <c r="Q42" s="747"/>
      <c r="R42" s="659"/>
    </row>
    <row r="43" spans="1:18" ht="24.75" customHeight="1" x14ac:dyDescent="0.25">
      <c r="A43" s="733" t="s">
        <v>296</v>
      </c>
      <c r="B43" s="734"/>
      <c r="C43" s="734"/>
      <c r="D43" s="734"/>
      <c r="E43" s="734"/>
      <c r="F43" s="734"/>
      <c r="G43" s="734"/>
      <c r="H43" s="735"/>
      <c r="I43" s="720" t="s">
        <v>390</v>
      </c>
      <c r="J43" s="722"/>
      <c r="K43" s="736" t="s">
        <v>391</v>
      </c>
      <c r="L43" s="736"/>
      <c r="M43" s="737" t="s">
        <v>294</v>
      </c>
      <c r="N43" s="737"/>
      <c r="O43" s="737">
        <v>2019</v>
      </c>
      <c r="P43" s="737"/>
      <c r="Q43" s="737">
        <v>2020</v>
      </c>
      <c r="R43" s="737"/>
    </row>
    <row r="44" spans="1:18" ht="29.25" customHeight="1" x14ac:dyDescent="0.25">
      <c r="A44" s="728"/>
      <c r="B44" s="729"/>
      <c r="C44" s="729"/>
      <c r="D44" s="729"/>
      <c r="E44" s="729"/>
      <c r="F44" s="729"/>
      <c r="G44" s="729"/>
      <c r="H44" s="730"/>
      <c r="I44" s="749"/>
      <c r="J44" s="750"/>
      <c r="K44" s="742"/>
      <c r="L44" s="743"/>
      <c r="M44" s="738"/>
      <c r="N44" s="739"/>
      <c r="O44" s="749" t="s">
        <v>342</v>
      </c>
      <c r="P44" s="750"/>
      <c r="Q44" s="749" t="s">
        <v>342</v>
      </c>
      <c r="R44" s="750"/>
    </row>
    <row r="45" spans="1:18" ht="0.75" customHeight="1" x14ac:dyDescent="0.25">
      <c r="A45" s="728"/>
      <c r="B45" s="729"/>
      <c r="C45" s="729"/>
      <c r="D45" s="729"/>
      <c r="E45" s="729"/>
      <c r="F45" s="729"/>
      <c r="G45" s="729"/>
      <c r="H45" s="730"/>
      <c r="I45" s="751"/>
      <c r="J45" s="751"/>
      <c r="K45" s="732"/>
      <c r="L45" s="732"/>
      <c r="M45" s="658"/>
      <c r="N45" s="658"/>
      <c r="O45" s="659"/>
      <c r="P45" s="659"/>
      <c r="Q45" s="658"/>
      <c r="R45" s="658"/>
    </row>
    <row r="46" spans="1:18" hidden="1" x14ac:dyDescent="0.25">
      <c r="A46" s="728"/>
      <c r="B46" s="729"/>
      <c r="C46" s="729"/>
      <c r="D46" s="729"/>
      <c r="E46" s="729"/>
      <c r="F46" s="729"/>
      <c r="G46" s="729"/>
      <c r="H46" s="730"/>
      <c r="I46" s="659"/>
      <c r="J46" s="659"/>
      <c r="K46" s="732"/>
      <c r="L46" s="732"/>
      <c r="M46" s="658"/>
      <c r="N46" s="658"/>
      <c r="O46" s="659"/>
      <c r="P46" s="659"/>
      <c r="Q46" s="658"/>
      <c r="R46" s="658"/>
    </row>
    <row r="47" spans="1:18" hidden="1" x14ac:dyDescent="0.25">
      <c r="A47" s="728"/>
      <c r="B47" s="729"/>
      <c r="C47" s="729"/>
      <c r="D47" s="729"/>
      <c r="E47" s="729"/>
      <c r="F47" s="729"/>
      <c r="G47" s="729"/>
      <c r="H47" s="730"/>
      <c r="I47" s="659"/>
      <c r="J47" s="659"/>
      <c r="K47" s="732"/>
      <c r="L47" s="732"/>
      <c r="M47" s="658"/>
      <c r="N47" s="658"/>
      <c r="O47" s="659"/>
      <c r="P47" s="659"/>
      <c r="Q47" s="658"/>
      <c r="R47" s="658"/>
    </row>
    <row r="48" spans="1:18" ht="39" customHeight="1" x14ac:dyDescent="0.25">
      <c r="A48" s="733" t="s">
        <v>297</v>
      </c>
      <c r="B48" s="734"/>
      <c r="C48" s="734"/>
      <c r="D48" s="734"/>
      <c r="E48" s="734"/>
      <c r="F48" s="734"/>
      <c r="G48" s="734"/>
      <c r="H48" s="735"/>
      <c r="I48" s="720" t="s">
        <v>390</v>
      </c>
      <c r="J48" s="722"/>
      <c r="K48" s="736" t="s">
        <v>391</v>
      </c>
      <c r="L48" s="736"/>
      <c r="M48" s="737" t="s">
        <v>294</v>
      </c>
      <c r="N48" s="737"/>
      <c r="O48" s="737">
        <v>2019</v>
      </c>
      <c r="P48" s="737"/>
      <c r="Q48" s="737">
        <v>2020</v>
      </c>
      <c r="R48" s="737"/>
    </row>
    <row r="49" spans="1:18" x14ac:dyDescent="0.25">
      <c r="A49" s="752" t="s">
        <v>343</v>
      </c>
      <c r="B49" s="753"/>
      <c r="C49" s="753"/>
      <c r="D49" s="753"/>
      <c r="E49" s="753"/>
      <c r="F49" s="753"/>
      <c r="G49" s="753"/>
      <c r="H49" s="754"/>
      <c r="I49" s="659">
        <v>0</v>
      </c>
      <c r="J49" s="659"/>
      <c r="K49" s="659"/>
      <c r="L49" s="659"/>
      <c r="M49" s="658"/>
      <c r="N49" s="658"/>
      <c r="O49" s="659">
        <v>0</v>
      </c>
      <c r="P49" s="659"/>
      <c r="Q49" s="658">
        <v>0</v>
      </c>
      <c r="R49" s="658"/>
    </row>
    <row r="50" spans="1:18" x14ac:dyDescent="0.25">
      <c r="A50" s="752" t="s">
        <v>383</v>
      </c>
      <c r="B50" s="753"/>
      <c r="C50" s="753"/>
      <c r="D50" s="753"/>
      <c r="E50" s="753"/>
      <c r="F50" s="753"/>
      <c r="G50" s="753"/>
      <c r="H50" s="754"/>
      <c r="I50" s="659">
        <v>0</v>
      </c>
      <c r="J50" s="659"/>
      <c r="K50" s="659"/>
      <c r="L50" s="659"/>
      <c r="M50" s="658"/>
      <c r="N50" s="658"/>
      <c r="O50" s="659">
        <v>0</v>
      </c>
      <c r="P50" s="659"/>
      <c r="Q50" s="658">
        <v>0</v>
      </c>
      <c r="R50" s="658"/>
    </row>
    <row r="51" spans="1:18" x14ac:dyDescent="0.25">
      <c r="A51" s="752" t="s">
        <v>344</v>
      </c>
      <c r="B51" s="753"/>
      <c r="C51" s="753"/>
      <c r="D51" s="753"/>
      <c r="E51" s="753"/>
      <c r="F51" s="753"/>
      <c r="G51" s="753"/>
      <c r="H51" s="754"/>
      <c r="I51" s="731">
        <v>0.8</v>
      </c>
      <c r="J51" s="659"/>
      <c r="K51" s="659"/>
      <c r="L51" s="659"/>
      <c r="M51" s="658"/>
      <c r="N51" s="658"/>
      <c r="O51" s="731">
        <v>0.85</v>
      </c>
      <c r="P51" s="659"/>
      <c r="Q51" s="755">
        <v>0.9</v>
      </c>
      <c r="R51" s="658"/>
    </row>
    <row r="52" spans="1:18" hidden="1" x14ac:dyDescent="0.25">
      <c r="A52" s="752"/>
      <c r="B52" s="753"/>
      <c r="C52" s="753"/>
      <c r="D52" s="753"/>
      <c r="E52" s="753"/>
      <c r="F52" s="753"/>
      <c r="G52" s="753"/>
      <c r="H52" s="754"/>
      <c r="I52" s="659"/>
      <c r="J52" s="659"/>
      <c r="K52" s="659"/>
      <c r="L52" s="659"/>
      <c r="M52" s="658"/>
      <c r="N52" s="658"/>
      <c r="O52" s="659"/>
      <c r="P52" s="659"/>
      <c r="Q52" s="658"/>
      <c r="R52" s="658"/>
    </row>
    <row r="53" spans="1:18" hidden="1" x14ac:dyDescent="0.25">
      <c r="A53" s="752"/>
      <c r="B53" s="753"/>
      <c r="C53" s="753"/>
      <c r="D53" s="753"/>
      <c r="E53" s="753"/>
      <c r="F53" s="753"/>
      <c r="G53" s="753"/>
      <c r="H53" s="754"/>
      <c r="I53" s="659"/>
      <c r="J53" s="659"/>
      <c r="K53" s="659"/>
      <c r="L53" s="659"/>
      <c r="M53" s="658"/>
      <c r="N53" s="658"/>
      <c r="O53" s="659"/>
      <c r="P53" s="659"/>
      <c r="Q53" s="658"/>
      <c r="R53" s="658"/>
    </row>
    <row r="55" spans="1:18" x14ac:dyDescent="0.25">
      <c r="A55" s="760" t="s">
        <v>298</v>
      </c>
      <c r="B55" s="761"/>
      <c r="C55" s="761"/>
      <c r="D55" s="761"/>
      <c r="E55" s="761"/>
      <c r="F55" s="761"/>
      <c r="G55" s="761"/>
      <c r="H55" s="761"/>
      <c r="I55" s="761"/>
      <c r="J55" s="761"/>
      <c r="K55" s="761"/>
      <c r="L55" s="761"/>
      <c r="M55" s="761"/>
      <c r="N55" s="762"/>
    </row>
    <row r="56" spans="1:18" ht="44.25" customHeight="1" x14ac:dyDescent="0.25">
      <c r="A56" s="763" t="s">
        <v>299</v>
      </c>
      <c r="B56" s="763"/>
      <c r="C56" s="71" t="s">
        <v>300</v>
      </c>
      <c r="D56" s="71" t="s">
        <v>301</v>
      </c>
      <c r="E56" s="71" t="s">
        <v>302</v>
      </c>
      <c r="F56" s="71" t="s">
        <v>303</v>
      </c>
      <c r="G56" s="71" t="s">
        <v>304</v>
      </c>
      <c r="H56" s="71" t="s">
        <v>305</v>
      </c>
      <c r="I56" s="71" t="s">
        <v>306</v>
      </c>
      <c r="J56" s="71" t="s">
        <v>307</v>
      </c>
      <c r="K56" s="71" t="s">
        <v>308</v>
      </c>
      <c r="L56" s="71" t="s">
        <v>309</v>
      </c>
      <c r="M56" s="71" t="s">
        <v>310</v>
      </c>
      <c r="N56" s="71" t="s">
        <v>311</v>
      </c>
    </row>
    <row r="57" spans="1:18" ht="12" customHeight="1" x14ac:dyDescent="0.25">
      <c r="A57" s="756">
        <v>1</v>
      </c>
      <c r="B57" s="757"/>
      <c r="C57" s="72" t="s">
        <v>345</v>
      </c>
      <c r="D57" s="72"/>
      <c r="E57" s="72"/>
      <c r="F57" s="73"/>
      <c r="G57" s="73"/>
      <c r="H57" s="73"/>
      <c r="I57" s="73"/>
      <c r="J57" s="73"/>
      <c r="K57" s="73"/>
      <c r="L57" s="72"/>
      <c r="M57" s="72"/>
      <c r="N57" s="72"/>
    </row>
    <row r="58" spans="1:18" ht="12" customHeight="1" thickBot="1" x14ac:dyDescent="0.3">
      <c r="A58" s="758"/>
      <c r="B58" s="759"/>
      <c r="C58" s="75"/>
      <c r="D58" s="75"/>
      <c r="E58" s="75"/>
      <c r="F58" s="76"/>
      <c r="G58" s="76"/>
      <c r="H58" s="76"/>
      <c r="I58" s="76"/>
      <c r="J58" s="76"/>
      <c r="K58" s="77"/>
      <c r="L58" s="76"/>
      <c r="M58" s="76"/>
      <c r="N58" s="75"/>
    </row>
    <row r="59" spans="1:18" ht="12" customHeight="1" x14ac:dyDescent="0.25">
      <c r="A59" s="756">
        <v>2</v>
      </c>
      <c r="B59" s="757"/>
      <c r="C59" s="72"/>
      <c r="D59" s="161" t="s">
        <v>345</v>
      </c>
      <c r="E59" s="72"/>
      <c r="F59" s="73"/>
      <c r="G59" s="73"/>
      <c r="H59" s="73"/>
      <c r="I59" s="73"/>
      <c r="J59" s="73"/>
      <c r="K59" s="73"/>
      <c r="L59" s="74"/>
      <c r="M59" s="73"/>
      <c r="N59" s="72"/>
    </row>
    <row r="60" spans="1:18" ht="12" customHeight="1" thickBot="1" x14ac:dyDescent="0.3">
      <c r="A60" s="758"/>
      <c r="B60" s="759"/>
      <c r="C60" s="75"/>
      <c r="D60" s="75"/>
      <c r="E60" s="75"/>
      <c r="F60" s="76"/>
      <c r="G60" s="76"/>
      <c r="H60" s="76"/>
      <c r="I60" s="76"/>
      <c r="J60" s="76"/>
      <c r="K60" s="77"/>
      <c r="L60" s="77"/>
      <c r="M60" s="77"/>
      <c r="N60" s="75"/>
    </row>
    <row r="61" spans="1:18" ht="12" customHeight="1" x14ac:dyDescent="0.25">
      <c r="A61" s="756">
        <v>3</v>
      </c>
      <c r="B61" s="757"/>
      <c r="C61" s="72" t="s">
        <v>345</v>
      </c>
      <c r="D61" s="72" t="s">
        <v>345</v>
      </c>
      <c r="E61" s="72" t="s">
        <v>345</v>
      </c>
      <c r="F61" s="73" t="s">
        <v>345</v>
      </c>
      <c r="G61" s="73" t="s">
        <v>345</v>
      </c>
      <c r="H61" s="73" t="s">
        <v>345</v>
      </c>
      <c r="I61" s="73" t="s">
        <v>345</v>
      </c>
      <c r="J61" s="73" t="s">
        <v>345</v>
      </c>
      <c r="K61" s="73" t="s">
        <v>345</v>
      </c>
      <c r="L61" s="73" t="s">
        <v>345</v>
      </c>
      <c r="M61" s="73" t="s">
        <v>345</v>
      </c>
      <c r="N61" s="72" t="s">
        <v>345</v>
      </c>
    </row>
    <row r="62" spans="1:18" ht="12" customHeight="1" thickBot="1" x14ac:dyDescent="0.3">
      <c r="A62" s="758"/>
      <c r="B62" s="759"/>
      <c r="C62" s="75"/>
      <c r="D62" s="75"/>
      <c r="E62" s="75"/>
      <c r="F62" s="76"/>
      <c r="G62" s="76"/>
      <c r="H62" s="76"/>
      <c r="I62" s="76"/>
      <c r="J62" s="76"/>
      <c r="K62" s="76"/>
      <c r="L62" s="75"/>
      <c r="M62" s="75"/>
      <c r="N62" s="78"/>
    </row>
    <row r="63" spans="1:18" ht="12" customHeight="1" thickBot="1" x14ac:dyDescent="0.3">
      <c r="A63" s="756">
        <v>4</v>
      </c>
      <c r="B63" s="757"/>
      <c r="C63" s="72"/>
      <c r="D63" s="72"/>
      <c r="E63" s="72"/>
      <c r="F63" s="73"/>
      <c r="G63" s="73"/>
      <c r="H63" s="73"/>
      <c r="I63" s="73"/>
      <c r="J63" s="73"/>
      <c r="K63" s="73"/>
      <c r="L63" s="72" t="s">
        <v>345</v>
      </c>
      <c r="M63" s="72"/>
      <c r="N63" s="78"/>
    </row>
    <row r="64" spans="1:18" ht="12" customHeight="1" thickBot="1" x14ac:dyDescent="0.3">
      <c r="A64" s="758"/>
      <c r="B64" s="759"/>
      <c r="C64" s="75"/>
      <c r="D64" s="75"/>
      <c r="E64" s="75"/>
      <c r="F64" s="76"/>
      <c r="G64" s="76"/>
      <c r="H64" s="76"/>
      <c r="I64" s="76"/>
      <c r="J64" s="76"/>
      <c r="K64" s="76"/>
      <c r="L64" s="75"/>
      <c r="M64" s="75"/>
      <c r="N64" s="78"/>
    </row>
    <row r="65" spans="1:15" ht="12" customHeight="1" x14ac:dyDescent="0.25">
      <c r="A65" s="756">
        <v>5</v>
      </c>
      <c r="B65" s="757"/>
      <c r="C65" s="72"/>
      <c r="D65" s="72"/>
      <c r="E65" s="72"/>
      <c r="F65" s="73"/>
      <c r="G65" s="73"/>
      <c r="H65" s="73"/>
      <c r="I65" s="73"/>
      <c r="J65" s="73"/>
      <c r="K65" s="73"/>
      <c r="L65" s="72"/>
      <c r="M65" s="72"/>
      <c r="N65" s="72" t="s">
        <v>345</v>
      </c>
    </row>
    <row r="66" spans="1:15" ht="12" customHeight="1" thickBot="1" x14ac:dyDescent="0.3">
      <c r="A66" s="758"/>
      <c r="B66" s="759"/>
      <c r="C66" s="75"/>
      <c r="D66" s="75"/>
      <c r="E66" s="75"/>
      <c r="F66" s="76"/>
      <c r="G66" s="76"/>
      <c r="H66" s="76"/>
      <c r="I66" s="76"/>
      <c r="J66" s="76"/>
      <c r="K66" s="76"/>
      <c r="L66" s="75"/>
      <c r="M66" s="75"/>
      <c r="N66" s="75"/>
    </row>
    <row r="67" spans="1:15" ht="12" customHeight="1" x14ac:dyDescent="0.25">
      <c r="A67" s="756">
        <v>6</v>
      </c>
      <c r="B67" s="757"/>
      <c r="C67" s="72"/>
      <c r="D67" s="72"/>
      <c r="E67" s="72"/>
      <c r="F67" s="73"/>
      <c r="G67" s="73"/>
      <c r="H67" s="73"/>
      <c r="I67" s="73"/>
      <c r="J67" s="73"/>
      <c r="K67" s="73"/>
      <c r="L67" s="72"/>
      <c r="M67" s="72" t="s">
        <v>345</v>
      </c>
      <c r="N67" s="72"/>
    </row>
    <row r="68" spans="1:15" ht="12" customHeight="1" thickBot="1" x14ac:dyDescent="0.3">
      <c r="A68" s="758"/>
      <c r="B68" s="759"/>
      <c r="C68" s="75"/>
      <c r="D68" s="75"/>
      <c r="E68" s="75"/>
      <c r="F68" s="76"/>
      <c r="G68" s="76"/>
      <c r="H68" s="76"/>
      <c r="I68" s="76"/>
      <c r="J68" s="76"/>
      <c r="K68" s="76"/>
      <c r="L68" s="75"/>
      <c r="M68" s="75"/>
      <c r="N68" s="75"/>
    </row>
    <row r="69" spans="1:15" ht="12" customHeight="1" x14ac:dyDescent="0.25">
      <c r="A69" s="756">
        <v>7</v>
      </c>
      <c r="B69" s="757"/>
      <c r="C69" s="72"/>
      <c r="D69" s="72"/>
      <c r="E69" s="72"/>
      <c r="F69" s="73"/>
      <c r="G69" s="73"/>
      <c r="H69" s="73"/>
      <c r="I69" s="73"/>
      <c r="J69" s="73"/>
      <c r="K69" s="73"/>
      <c r="L69" s="72"/>
      <c r="M69" s="72"/>
      <c r="N69" s="87">
        <v>42719</v>
      </c>
      <c r="O69" s="80"/>
    </row>
    <row r="70" spans="1:15" ht="12" customHeight="1" thickBot="1" x14ac:dyDescent="0.3">
      <c r="A70" s="758"/>
      <c r="B70" s="759"/>
      <c r="C70" s="75"/>
      <c r="D70" s="75"/>
      <c r="E70" s="75"/>
      <c r="F70" s="76"/>
      <c r="G70" s="76"/>
      <c r="H70" s="76"/>
      <c r="I70" s="76"/>
      <c r="J70" s="76"/>
      <c r="K70" s="76"/>
      <c r="L70" s="75"/>
      <c r="M70" s="75"/>
      <c r="N70" s="75"/>
    </row>
    <row r="71" spans="1:15" ht="12" customHeight="1" x14ac:dyDescent="0.25">
      <c r="A71" s="756">
        <v>8</v>
      </c>
      <c r="B71" s="757"/>
      <c r="C71" s="72"/>
      <c r="D71" s="72"/>
      <c r="E71" s="72"/>
      <c r="F71" s="73"/>
      <c r="G71" s="73"/>
      <c r="H71" s="73"/>
      <c r="I71" s="73"/>
      <c r="J71" s="73"/>
      <c r="K71" s="73"/>
      <c r="L71" s="72"/>
      <c r="M71" s="72"/>
      <c r="N71" s="72" t="s">
        <v>345</v>
      </c>
    </row>
    <row r="72" spans="1:15" ht="12" customHeight="1" thickBot="1" x14ac:dyDescent="0.3">
      <c r="A72" s="758"/>
      <c r="B72" s="759"/>
      <c r="C72" s="75"/>
      <c r="D72" s="75"/>
      <c r="E72" s="75"/>
      <c r="F72" s="76"/>
      <c r="G72" s="76"/>
      <c r="H72" s="76"/>
      <c r="I72" s="76"/>
      <c r="J72" s="76"/>
      <c r="K72" s="76"/>
      <c r="L72" s="75"/>
      <c r="M72" s="75"/>
      <c r="N72" s="75"/>
    </row>
    <row r="73" spans="1:15" x14ac:dyDescent="0.25">
      <c r="A73" s="756">
        <v>9</v>
      </c>
      <c r="B73" s="757"/>
      <c r="C73" s="171">
        <v>43131</v>
      </c>
      <c r="D73" s="72"/>
      <c r="E73" s="72"/>
      <c r="F73" s="73"/>
      <c r="G73" s="73"/>
      <c r="H73" s="73"/>
      <c r="I73" s="73"/>
      <c r="J73" s="73"/>
      <c r="K73" s="73"/>
      <c r="L73" s="72"/>
      <c r="M73" s="72"/>
      <c r="N73" s="72"/>
    </row>
    <row r="74" spans="1:15" ht="13.5" thickBot="1" x14ac:dyDescent="0.3">
      <c r="A74" s="758"/>
      <c r="B74" s="759"/>
      <c r="C74" s="75"/>
      <c r="D74" s="75"/>
      <c r="E74" s="75"/>
      <c r="F74" s="75"/>
      <c r="G74" s="75"/>
      <c r="H74" s="75"/>
      <c r="I74" s="75"/>
      <c r="J74" s="76"/>
      <c r="K74" s="76"/>
      <c r="L74" s="75"/>
      <c r="M74" s="75"/>
      <c r="N74" s="75"/>
    </row>
    <row r="75" spans="1:15" ht="36" customHeight="1" x14ac:dyDescent="0.25">
      <c r="A75" s="81"/>
      <c r="B75" s="81"/>
      <c r="C75" s="81"/>
      <c r="D75" s="81"/>
      <c r="E75" s="81"/>
      <c r="F75" s="81"/>
      <c r="G75" s="81"/>
      <c r="H75" s="81"/>
      <c r="I75" s="81"/>
      <c r="J75" s="81"/>
      <c r="K75" s="81"/>
      <c r="L75" s="81"/>
      <c r="M75" s="81"/>
      <c r="N75" s="81"/>
    </row>
    <row r="76" spans="1:15" x14ac:dyDescent="0.25">
      <c r="A76" s="764" t="s">
        <v>312</v>
      </c>
      <c r="B76" s="765"/>
      <c r="C76" s="765"/>
      <c r="D76" s="765"/>
      <c r="E76" s="765"/>
      <c r="F76" s="765"/>
      <c r="G76" s="765"/>
      <c r="H76" s="765"/>
      <c r="I76" s="765"/>
      <c r="J76" s="765"/>
      <c r="K76" s="765"/>
      <c r="L76" s="765"/>
      <c r="M76" s="765"/>
      <c r="N76" s="766"/>
    </row>
    <row r="77" spans="1:15" ht="31.5" customHeight="1" x14ac:dyDescent="0.25">
      <c r="A77" s="82" t="s">
        <v>313</v>
      </c>
      <c r="B77" s="767" t="s">
        <v>314</v>
      </c>
      <c r="C77" s="768"/>
      <c r="D77" s="768"/>
      <c r="E77" s="768"/>
      <c r="F77" s="769"/>
      <c r="G77" s="770" t="s">
        <v>315</v>
      </c>
      <c r="H77" s="770"/>
      <c r="I77" s="770" t="s">
        <v>316</v>
      </c>
      <c r="J77" s="770"/>
      <c r="K77" s="770" t="s">
        <v>317</v>
      </c>
      <c r="L77" s="770"/>
      <c r="M77" s="771" t="s">
        <v>318</v>
      </c>
      <c r="N77" s="771"/>
    </row>
    <row r="78" spans="1:15" x14ac:dyDescent="0.25">
      <c r="A78" s="83"/>
      <c r="B78" s="779" t="s">
        <v>368</v>
      </c>
      <c r="C78" s="774"/>
      <c r="D78" s="774"/>
      <c r="E78" s="774"/>
      <c r="F78" s="775"/>
      <c r="G78" s="776"/>
      <c r="H78" s="777"/>
      <c r="I78" s="778"/>
      <c r="J78" s="778"/>
      <c r="K78" s="778"/>
      <c r="L78" s="778"/>
      <c r="M78" s="772"/>
      <c r="N78" s="772"/>
    </row>
    <row r="79" spans="1:15" x14ac:dyDescent="0.25">
      <c r="A79" s="83"/>
      <c r="B79" s="773"/>
      <c r="C79" s="774"/>
      <c r="D79" s="774"/>
      <c r="E79" s="774"/>
      <c r="F79" s="775"/>
      <c r="G79" s="776"/>
      <c r="H79" s="777"/>
      <c r="I79" s="778"/>
      <c r="J79" s="778"/>
      <c r="K79" s="778"/>
      <c r="L79" s="778"/>
      <c r="M79" s="772"/>
      <c r="N79" s="772"/>
    </row>
    <row r="80" spans="1:15" x14ac:dyDescent="0.25">
      <c r="A80" s="83"/>
      <c r="B80" s="773"/>
      <c r="C80" s="774"/>
      <c r="D80" s="774"/>
      <c r="E80" s="774"/>
      <c r="F80" s="775"/>
      <c r="G80" s="776"/>
      <c r="H80" s="777"/>
      <c r="I80" s="778"/>
      <c r="J80" s="778"/>
      <c r="K80" s="778"/>
      <c r="L80" s="778"/>
      <c r="M80" s="772"/>
      <c r="N80" s="772"/>
    </row>
    <row r="81" spans="1:16" x14ac:dyDescent="0.25">
      <c r="A81" s="83"/>
      <c r="B81" s="773"/>
      <c r="C81" s="774"/>
      <c r="D81" s="774"/>
      <c r="E81" s="774"/>
      <c r="F81" s="775"/>
      <c r="G81" s="776"/>
      <c r="H81" s="777"/>
      <c r="I81" s="778"/>
      <c r="J81" s="778"/>
      <c r="K81" s="778"/>
      <c r="L81" s="778"/>
      <c r="M81" s="772"/>
      <c r="N81" s="772"/>
    </row>
    <row r="82" spans="1:16" x14ac:dyDescent="0.25">
      <c r="A82" s="84">
        <f>COUNTA(B78:F81)</f>
        <v>1</v>
      </c>
      <c r="B82" s="780" t="s">
        <v>319</v>
      </c>
      <c r="C82" s="780"/>
      <c r="D82" s="780"/>
      <c r="E82" s="780"/>
      <c r="F82" s="780"/>
      <c r="G82" s="780"/>
      <c r="H82" s="780"/>
      <c r="I82" s="780"/>
      <c r="J82" s="780"/>
      <c r="K82" s="780"/>
      <c r="L82" s="781"/>
      <c r="M82" s="782"/>
      <c r="N82" s="782"/>
    </row>
    <row r="83" spans="1:16" x14ac:dyDescent="0.25">
      <c r="A83" s="81"/>
      <c r="B83" s="81"/>
      <c r="C83" s="81"/>
      <c r="D83" s="81"/>
      <c r="E83" s="81"/>
      <c r="F83" s="81"/>
      <c r="G83" s="81"/>
      <c r="H83" s="81"/>
      <c r="I83" s="81"/>
      <c r="J83" s="81"/>
      <c r="K83" s="81"/>
      <c r="L83" s="81"/>
      <c r="M83" s="81"/>
      <c r="N83" s="81"/>
    </row>
    <row r="84" spans="1:16" x14ac:dyDescent="0.25">
      <c r="A84" s="764" t="s">
        <v>320</v>
      </c>
      <c r="B84" s="765"/>
      <c r="C84" s="765"/>
      <c r="D84" s="765"/>
      <c r="E84" s="765"/>
      <c r="F84" s="765"/>
      <c r="G84" s="765"/>
      <c r="H84" s="765"/>
      <c r="I84" s="765"/>
      <c r="J84" s="765"/>
      <c r="K84" s="765"/>
      <c r="L84" s="765"/>
      <c r="M84" s="765"/>
      <c r="N84" s="766"/>
    </row>
    <row r="85" spans="1:16" x14ac:dyDescent="0.25">
      <c r="A85" s="783" t="s">
        <v>321</v>
      </c>
      <c r="B85" s="784"/>
      <c r="C85" s="784"/>
      <c r="D85" s="785"/>
      <c r="E85" s="783" t="s">
        <v>119</v>
      </c>
      <c r="F85" s="784"/>
      <c r="G85" s="784"/>
      <c r="H85" s="784"/>
      <c r="I85" s="784"/>
      <c r="J85" s="784"/>
      <c r="K85" s="784"/>
      <c r="L85" s="784"/>
      <c r="M85" s="786" t="s">
        <v>322</v>
      </c>
      <c r="N85" s="787"/>
    </row>
    <row r="86" spans="1:16" x14ac:dyDescent="0.25">
      <c r="A86" s="789"/>
      <c r="B86" s="790"/>
      <c r="C86" s="790"/>
      <c r="D86" s="791"/>
      <c r="E86" s="789"/>
      <c r="F86" s="790"/>
      <c r="G86" s="790"/>
      <c r="H86" s="790"/>
      <c r="I86" s="790"/>
      <c r="J86" s="790"/>
      <c r="K86" s="790"/>
      <c r="L86" s="790"/>
      <c r="M86" s="795"/>
      <c r="N86" s="796"/>
    </row>
    <row r="87" spans="1:16" x14ac:dyDescent="0.25">
      <c r="A87" s="792"/>
      <c r="B87" s="793"/>
      <c r="C87" s="793"/>
      <c r="D87" s="794"/>
      <c r="E87" s="792"/>
      <c r="F87" s="793"/>
      <c r="G87" s="793"/>
      <c r="H87" s="793"/>
      <c r="I87" s="793"/>
      <c r="J87" s="793"/>
      <c r="K87" s="793"/>
      <c r="L87" s="793"/>
      <c r="M87" s="797"/>
      <c r="N87" s="798"/>
      <c r="O87" s="85"/>
      <c r="P87" s="86"/>
    </row>
    <row r="88" spans="1:16" x14ac:dyDescent="0.25">
      <c r="A88" s="789"/>
      <c r="B88" s="790"/>
      <c r="C88" s="790"/>
      <c r="D88" s="791"/>
      <c r="E88" s="789"/>
      <c r="F88" s="790"/>
      <c r="G88" s="790"/>
      <c r="H88" s="790"/>
      <c r="I88" s="790"/>
      <c r="J88" s="790"/>
      <c r="K88" s="790"/>
      <c r="L88" s="790"/>
      <c r="M88" s="795"/>
      <c r="N88" s="796"/>
    </row>
    <row r="89" spans="1:16" x14ac:dyDescent="0.25">
      <c r="A89" s="792"/>
      <c r="B89" s="793"/>
      <c r="C89" s="793"/>
      <c r="D89" s="794"/>
      <c r="E89" s="792"/>
      <c r="F89" s="793"/>
      <c r="G89" s="793"/>
      <c r="H89" s="793"/>
      <c r="I89" s="793"/>
      <c r="J89" s="793"/>
      <c r="K89" s="793"/>
      <c r="L89" s="793"/>
      <c r="M89" s="797"/>
      <c r="N89" s="798"/>
    </row>
    <row r="90" spans="1:16" x14ac:dyDescent="0.25">
      <c r="A90" s="786" t="s">
        <v>323</v>
      </c>
      <c r="B90" s="788"/>
      <c r="C90" s="788"/>
      <c r="D90" s="788"/>
      <c r="E90" s="788"/>
      <c r="F90" s="788"/>
      <c r="G90" s="788"/>
      <c r="H90" s="788"/>
      <c r="I90" s="788"/>
      <c r="J90" s="788"/>
      <c r="K90" s="788"/>
      <c r="L90" s="787"/>
      <c r="M90" s="782"/>
      <c r="N90" s="782"/>
    </row>
    <row r="65408" spans="251:255" x14ac:dyDescent="0.25">
      <c r="IQ65408" s="63" t="s">
        <v>324</v>
      </c>
      <c r="IR65408" s="63" t="s">
        <v>325</v>
      </c>
      <c r="IS65408" s="63" t="s">
        <v>326</v>
      </c>
      <c r="IT65408" s="63" t="s">
        <v>327</v>
      </c>
      <c r="IU65408" s="63" t="s">
        <v>328</v>
      </c>
    </row>
    <row r="65409" spans="251:255" x14ac:dyDescent="0.25">
      <c r="IQ65409" s="63" t="e">
        <f>#REF!&amp;$C$9</f>
        <v>#REF!</v>
      </c>
      <c r="IR65409" s="63" t="e">
        <f>#REF!</f>
        <v>#REF!</v>
      </c>
      <c r="IS65409" s="63" t="e">
        <f>$B$24&amp;" - "&amp;$B$25&amp;" - "&amp;$B$28&amp;" - "&amp;$I$28&amp;" - "&amp;#REF!&amp;" - "&amp;#REF!&amp;" - "&amp;#REF!&amp;" - "&amp;#REF!</f>
        <v>#REF!</v>
      </c>
      <c r="IT65409" s="63" t="e">
        <f>$A$31&amp;": "&amp;$I$31&amp;" - "&amp;$A$33&amp;": "&amp;$I$32&amp;" - "&amp;$A$34&amp;": "&amp;$I$33&amp;" - "&amp;#REF!&amp;": "&amp;#REF!&amp;" - "&amp;#REF!&amp;": "&amp;#REF!&amp;" - "&amp;#REF!&amp;": "&amp;$I$34&amp;" - "&amp;#REF!&amp;": "&amp;#REF!&amp;" - "&amp;$A$36&amp;": "&amp;$I$36&amp;" - "&amp;$A$37&amp;": "&amp;$I$37&amp;" - "&amp;#REF!&amp;": "&amp;#REF!&amp;" - "&amp;#REF!&amp;": "&amp;#REF!&amp;" - "&amp;#REF!&amp;": "&amp;#REF!&amp;" - "&amp;$A$39&amp;": "&amp;$I$39</f>
        <v>#REF!</v>
      </c>
      <c r="IU65409" s="63" t="e">
        <f>#REF!</f>
        <v>#REF!</v>
      </c>
    </row>
  </sheetData>
  <sheetProtection algorithmName="SHA-512" hashValue="oxw1NRvUe0/SLMSq8qV21lPev9Jb82Rye4FcVaPgoXcBrMClRXVODbwuxWYJcu1KY5+GuiaEOKca/R4pbybHpw==" saltValue="BgiwgmdYoRJXJJD0akMqdA==" spinCount="100000" sheet="1" objects="1" scenarios="1"/>
  <mergeCells count="229">
    <mergeCell ref="A85:D85"/>
    <mergeCell ref="E85:L85"/>
    <mergeCell ref="M85:N85"/>
    <mergeCell ref="A90:L90"/>
    <mergeCell ref="M90:N90"/>
    <mergeCell ref="A88:D89"/>
    <mergeCell ref="E88:L89"/>
    <mergeCell ref="M88:N89"/>
    <mergeCell ref="A86:D87"/>
    <mergeCell ref="E86:L87"/>
    <mergeCell ref="M86:N87"/>
    <mergeCell ref="B80:F80"/>
    <mergeCell ref="G80:H80"/>
    <mergeCell ref="I80:J80"/>
    <mergeCell ref="K80:L80"/>
    <mergeCell ref="M80:N80"/>
    <mergeCell ref="M81:N81"/>
    <mergeCell ref="B82:L82"/>
    <mergeCell ref="M82:N82"/>
    <mergeCell ref="A84:N84"/>
    <mergeCell ref="B81:F81"/>
    <mergeCell ref="G81:H81"/>
    <mergeCell ref="I81:J81"/>
    <mergeCell ref="K81:L81"/>
    <mergeCell ref="M78:N78"/>
    <mergeCell ref="B79:F79"/>
    <mergeCell ref="G79:H79"/>
    <mergeCell ref="I79:J79"/>
    <mergeCell ref="K79:L79"/>
    <mergeCell ref="M79:N79"/>
    <mergeCell ref="B78:F78"/>
    <mergeCell ref="G78:H78"/>
    <mergeCell ref="I78:J78"/>
    <mergeCell ref="K78:L78"/>
    <mergeCell ref="A71:B72"/>
    <mergeCell ref="A73:B74"/>
    <mergeCell ref="A63:B64"/>
    <mergeCell ref="A65:B66"/>
    <mergeCell ref="A67:B68"/>
    <mergeCell ref="A69:B70"/>
    <mergeCell ref="A76:N76"/>
    <mergeCell ref="B77:F77"/>
    <mergeCell ref="G77:H77"/>
    <mergeCell ref="I77:J77"/>
    <mergeCell ref="K77:L77"/>
    <mergeCell ref="M77:N77"/>
    <mergeCell ref="A57:B58"/>
    <mergeCell ref="A59:B60"/>
    <mergeCell ref="A61:B62"/>
    <mergeCell ref="O53:P53"/>
    <mergeCell ref="Q53:R53"/>
    <mergeCell ref="A55:N55"/>
    <mergeCell ref="A56:B56"/>
    <mergeCell ref="A53:H53"/>
    <mergeCell ref="I53:J53"/>
    <mergeCell ref="K53:L53"/>
    <mergeCell ref="M53:N53"/>
    <mergeCell ref="O51:P51"/>
    <mergeCell ref="Q51:R51"/>
    <mergeCell ref="A52:H52"/>
    <mergeCell ref="I52:J52"/>
    <mergeCell ref="K52:L52"/>
    <mergeCell ref="M52:N52"/>
    <mergeCell ref="O52:P52"/>
    <mergeCell ref="Q52:R52"/>
    <mergeCell ref="A51:H51"/>
    <mergeCell ref="I51:J51"/>
    <mergeCell ref="K51:L51"/>
    <mergeCell ref="M51:N51"/>
    <mergeCell ref="O50:P50"/>
    <mergeCell ref="Q50:R50"/>
    <mergeCell ref="A49:H49"/>
    <mergeCell ref="I49:J49"/>
    <mergeCell ref="K49:L49"/>
    <mergeCell ref="M49:N49"/>
    <mergeCell ref="K47:L47"/>
    <mergeCell ref="M47:N47"/>
    <mergeCell ref="O49:P49"/>
    <mergeCell ref="Q49:R49"/>
    <mergeCell ref="A50:H50"/>
    <mergeCell ref="I50:J50"/>
    <mergeCell ref="K50:L50"/>
    <mergeCell ref="M50:N50"/>
    <mergeCell ref="A48:H48"/>
    <mergeCell ref="I48:J48"/>
    <mergeCell ref="K48:L48"/>
    <mergeCell ref="M48:N48"/>
    <mergeCell ref="O48:P48"/>
    <mergeCell ref="Q48:R48"/>
    <mergeCell ref="O45:P45"/>
    <mergeCell ref="Q45:R45"/>
    <mergeCell ref="A46:H46"/>
    <mergeCell ref="I46:J46"/>
    <mergeCell ref="K46:L46"/>
    <mergeCell ref="M46:N46"/>
    <mergeCell ref="O46:P46"/>
    <mergeCell ref="Q46:R46"/>
    <mergeCell ref="O47:P47"/>
    <mergeCell ref="Q47:R47"/>
    <mergeCell ref="A45:H45"/>
    <mergeCell ref="I45:J45"/>
    <mergeCell ref="K45:L45"/>
    <mergeCell ref="M45:N45"/>
    <mergeCell ref="A47:H47"/>
    <mergeCell ref="I47:J47"/>
    <mergeCell ref="A44:H44"/>
    <mergeCell ref="I44:J44"/>
    <mergeCell ref="K44:L44"/>
    <mergeCell ref="M44:N44"/>
    <mergeCell ref="K42:L42"/>
    <mergeCell ref="M42:N42"/>
    <mergeCell ref="O44:P44"/>
    <mergeCell ref="Q44:R44"/>
    <mergeCell ref="A43:H43"/>
    <mergeCell ref="I43:J43"/>
    <mergeCell ref="K43:L43"/>
    <mergeCell ref="M43:N43"/>
    <mergeCell ref="O43:P43"/>
    <mergeCell ref="Q43:R43"/>
    <mergeCell ref="A41:H41"/>
    <mergeCell ref="I41:J41"/>
    <mergeCell ref="K41:L41"/>
    <mergeCell ref="M41:N41"/>
    <mergeCell ref="O41:P41"/>
    <mergeCell ref="Q41:R41"/>
    <mergeCell ref="O42:P42"/>
    <mergeCell ref="Q42:R42"/>
    <mergeCell ref="A40:H40"/>
    <mergeCell ref="I40:J40"/>
    <mergeCell ref="K40:L40"/>
    <mergeCell ref="M40:N40"/>
    <mergeCell ref="A42:H42"/>
    <mergeCell ref="I42:J42"/>
    <mergeCell ref="O39:P39"/>
    <mergeCell ref="Q39:R39"/>
    <mergeCell ref="K38:L38"/>
    <mergeCell ref="M38:N38"/>
    <mergeCell ref="A39:H39"/>
    <mergeCell ref="I39:J39"/>
    <mergeCell ref="K39:L39"/>
    <mergeCell ref="M39:N39"/>
    <mergeCell ref="O40:P40"/>
    <mergeCell ref="Q40:R40"/>
    <mergeCell ref="O36:P36"/>
    <mergeCell ref="Q36:R36"/>
    <mergeCell ref="A37:H37"/>
    <mergeCell ref="I37:J37"/>
    <mergeCell ref="K37:L37"/>
    <mergeCell ref="M37:N37"/>
    <mergeCell ref="O37:P37"/>
    <mergeCell ref="Q37:R37"/>
    <mergeCell ref="O38:P38"/>
    <mergeCell ref="Q38:R38"/>
    <mergeCell ref="A36:H36"/>
    <mergeCell ref="I36:J36"/>
    <mergeCell ref="K36:L36"/>
    <mergeCell ref="M36:N36"/>
    <mergeCell ref="A38:H38"/>
    <mergeCell ref="I38:J38"/>
    <mergeCell ref="A35:H35"/>
    <mergeCell ref="I35:J35"/>
    <mergeCell ref="K35:L35"/>
    <mergeCell ref="M35:N35"/>
    <mergeCell ref="O35:P35"/>
    <mergeCell ref="Q35:R35"/>
    <mergeCell ref="Q34:R34"/>
    <mergeCell ref="O34:P34"/>
    <mergeCell ref="M34:N34"/>
    <mergeCell ref="K34:L34"/>
    <mergeCell ref="I34:J34"/>
    <mergeCell ref="A34:H34"/>
    <mergeCell ref="A29:R29"/>
    <mergeCell ref="B28:G28"/>
    <mergeCell ref="I28:N28"/>
    <mergeCell ref="A33:H33"/>
    <mergeCell ref="I33:J33"/>
    <mergeCell ref="K33:L33"/>
    <mergeCell ref="M33:N33"/>
    <mergeCell ref="O33:P33"/>
    <mergeCell ref="Q33:R33"/>
    <mergeCell ref="O31:P31"/>
    <mergeCell ref="Q31:R31"/>
    <mergeCell ref="A30:H30"/>
    <mergeCell ref="I30:J30"/>
    <mergeCell ref="K30:L30"/>
    <mergeCell ref="M30:N30"/>
    <mergeCell ref="A32:H32"/>
    <mergeCell ref="I32:J32"/>
    <mergeCell ref="K32:L32"/>
    <mergeCell ref="M32:N32"/>
    <mergeCell ref="O30:P30"/>
    <mergeCell ref="Q30:R30"/>
    <mergeCell ref="A31:H31"/>
    <mergeCell ref="I31:J31"/>
    <mergeCell ref="K31:L31"/>
    <mergeCell ref="M31:N31"/>
    <mergeCell ref="O32:P32"/>
    <mergeCell ref="Q32:R32"/>
    <mergeCell ref="A1:N1"/>
    <mergeCell ref="A3:D3"/>
    <mergeCell ref="E3:H3"/>
    <mergeCell ref="I3:N3"/>
    <mergeCell ref="A8:D8"/>
    <mergeCell ref="E8:H8"/>
    <mergeCell ref="I8:J8"/>
    <mergeCell ref="K8:L8"/>
    <mergeCell ref="A4:D5"/>
    <mergeCell ref="E4:H5"/>
    <mergeCell ref="I4:N5"/>
    <mergeCell ref="A6:D7"/>
    <mergeCell ref="E6:H7"/>
    <mergeCell ref="I6:N6"/>
    <mergeCell ref="M8:N8"/>
    <mergeCell ref="I7:J7"/>
    <mergeCell ref="K7:L7"/>
    <mergeCell ref="M7:N7"/>
    <mergeCell ref="A10:B22"/>
    <mergeCell ref="C10:N22"/>
    <mergeCell ref="A23:N23"/>
    <mergeCell ref="B24:G24"/>
    <mergeCell ref="I24:N24"/>
    <mergeCell ref="A9:B9"/>
    <mergeCell ref="C9:N9"/>
    <mergeCell ref="B27:G27"/>
    <mergeCell ref="I27:N27"/>
    <mergeCell ref="B25:G25"/>
    <mergeCell ref="I25:N25"/>
    <mergeCell ref="B26:G26"/>
    <mergeCell ref="I26:N26"/>
  </mergeCells>
  <phoneticPr fontId="27" type="noConversion"/>
  <conditionalFormatting sqref="C57:N57 C59:N59 C61:N61 C69:N69 C63:M63 C67:N67 C65:N65 C71:N71 C73:N73">
    <cfRule type="cellIs" dxfId="3" priority="1" stopIfTrue="1" operator="equal">
      <formula>"x"</formula>
    </cfRule>
  </conditionalFormatting>
  <conditionalFormatting sqref="C58:N58 C60:N60 C62:N62 C70:N70 C64:M64 C68:N68 N63:N64 C66:N66 C72:N72 C74:N74">
    <cfRule type="cellIs" dxfId="2" priority="2" stopIfTrue="1" operator="equal">
      <formula>"x"</formula>
    </cfRule>
  </conditionalFormatting>
  <dataValidations disablePrompts="1" count="1">
    <dataValidation showDropDown="1" errorTitle="Cronoprogramma" error="Attenzione: è possibile inserire solo il carattere X nel mese di riferimento." promptTitle="Cronoprogramma" prompt="Segnare con x i mesi interessati" sqref="C57:N74" xr:uid="{00000000-0002-0000-0500-000000000000}"/>
  </dataValidations>
  <pageMargins left="0.75" right="0.75" top="1" bottom="1" header="0.5" footer="0.5"/>
  <pageSetup paperSize="9" scale="45" orientation="portrait" r:id="rId1"/>
  <headerFooter alignWithMargins="0"/>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U65406"/>
  <sheetViews>
    <sheetView zoomScaleNormal="100" workbookViewId="0">
      <selection activeCell="V41" sqref="V41"/>
    </sheetView>
  </sheetViews>
  <sheetFormatPr defaultRowHeight="12.75" x14ac:dyDescent="0.25"/>
  <cols>
    <col min="1" max="1" width="9.42578125" style="62" customWidth="1"/>
    <col min="2" max="2" width="11.28515625" style="62" customWidth="1"/>
    <col min="3" max="3" width="6.28515625" style="62" customWidth="1"/>
    <col min="4" max="7" width="6.5703125" style="62" customWidth="1"/>
    <col min="8" max="8" width="5.42578125" style="62" customWidth="1"/>
    <col min="9" max="9" width="6.5703125" style="62" customWidth="1"/>
    <col min="10" max="10" width="6.85546875" style="62" customWidth="1"/>
    <col min="11" max="11" width="6.5703125" style="62" customWidth="1"/>
    <col min="12" max="12" width="7" style="62" customWidth="1"/>
    <col min="13" max="13" width="6.5703125" style="62" customWidth="1"/>
    <col min="14" max="14" width="5.5703125" style="62" customWidth="1"/>
    <col min="15" max="15" width="7.5703125" style="62" customWidth="1"/>
    <col min="16" max="16" width="3.5703125" style="62" customWidth="1"/>
    <col min="17" max="17" width="6.7109375" style="62" customWidth="1"/>
    <col min="18" max="18" width="5.28515625" style="62" customWidth="1"/>
    <col min="19" max="244" width="9.140625" style="62"/>
    <col min="245" max="245" width="14.140625" style="62" bestFit="1" customWidth="1"/>
    <col min="246" max="16384" width="9.140625" style="62"/>
  </cols>
  <sheetData>
    <row r="1" spans="1:23" ht="18" customHeight="1" thickBot="1" x14ac:dyDescent="0.3">
      <c r="A1" s="660" t="s">
        <v>366</v>
      </c>
      <c r="B1" s="660"/>
      <c r="C1" s="660"/>
      <c r="D1" s="660"/>
      <c r="E1" s="660"/>
      <c r="F1" s="660"/>
      <c r="G1" s="660"/>
      <c r="H1" s="660"/>
      <c r="I1" s="660"/>
      <c r="J1" s="660"/>
      <c r="K1" s="660"/>
      <c r="L1" s="660"/>
      <c r="M1" s="660"/>
      <c r="N1" s="660"/>
    </row>
    <row r="2" spans="1:23" ht="26.25" customHeight="1" x14ac:dyDescent="0.25">
      <c r="A2" s="63"/>
      <c r="B2" s="63"/>
      <c r="C2" s="63"/>
      <c r="D2" s="63"/>
      <c r="E2" s="63"/>
      <c r="F2" s="63"/>
      <c r="G2" s="63"/>
      <c r="H2" s="63"/>
      <c r="I2" s="63"/>
      <c r="J2" s="63"/>
      <c r="K2" s="63"/>
      <c r="L2" s="63"/>
      <c r="M2" s="63"/>
      <c r="N2" s="63"/>
      <c r="O2" s="64"/>
      <c r="P2" s="64"/>
      <c r="Q2" s="64"/>
      <c r="R2" s="64"/>
      <c r="S2" s="64"/>
      <c r="T2" s="64"/>
      <c r="U2" s="64"/>
      <c r="V2" s="64"/>
      <c r="W2" s="64"/>
    </row>
    <row r="3" spans="1:23" s="64" customFormat="1" ht="37.5" customHeight="1" x14ac:dyDescent="0.25">
      <c r="A3" s="661" t="s">
        <v>370</v>
      </c>
      <c r="B3" s="662"/>
      <c r="C3" s="662"/>
      <c r="D3" s="663"/>
      <c r="E3" s="664"/>
      <c r="F3" s="665"/>
      <c r="G3" s="665"/>
      <c r="H3" s="666"/>
      <c r="I3" s="809" t="s">
        <v>374</v>
      </c>
      <c r="J3" s="810"/>
      <c r="K3" s="810"/>
      <c r="L3" s="810"/>
      <c r="M3" s="810"/>
      <c r="N3" s="810"/>
    </row>
    <row r="4" spans="1:23" s="64" customFormat="1" ht="12.75" customHeight="1" x14ac:dyDescent="0.25">
      <c r="A4" s="676" t="s">
        <v>371</v>
      </c>
      <c r="B4" s="677"/>
      <c r="C4" s="677"/>
      <c r="D4" s="678"/>
      <c r="E4" s="682"/>
      <c r="F4" s="683"/>
      <c r="G4" s="683"/>
      <c r="H4" s="683"/>
      <c r="I4" s="684" t="s">
        <v>389</v>
      </c>
      <c r="J4" s="685"/>
      <c r="K4" s="685"/>
      <c r="L4" s="686"/>
      <c r="M4" s="686"/>
      <c r="N4" s="687"/>
    </row>
    <row r="5" spans="1:23" s="64" customFormat="1" ht="21.75" customHeight="1" x14ac:dyDescent="0.25">
      <c r="A5" s="679"/>
      <c r="B5" s="680"/>
      <c r="C5" s="680"/>
      <c r="D5" s="681"/>
      <c r="E5" s="683"/>
      <c r="F5" s="683"/>
      <c r="G5" s="683"/>
      <c r="H5" s="683"/>
      <c r="I5" s="688"/>
      <c r="J5" s="689"/>
      <c r="K5" s="689"/>
      <c r="L5" s="689"/>
      <c r="M5" s="689"/>
      <c r="N5" s="690"/>
    </row>
    <row r="6" spans="1:23" s="64" customFormat="1" ht="21.75" customHeight="1" x14ac:dyDescent="0.25">
      <c r="A6" s="691" t="s">
        <v>285</v>
      </c>
      <c r="B6" s="692"/>
      <c r="C6" s="692"/>
      <c r="D6" s="693"/>
      <c r="E6" s="697"/>
      <c r="F6" s="697"/>
      <c r="G6" s="697"/>
      <c r="H6" s="698"/>
      <c r="I6" s="701" t="s">
        <v>286</v>
      </c>
      <c r="J6" s="701"/>
      <c r="K6" s="701"/>
      <c r="L6" s="701"/>
      <c r="M6" s="701"/>
      <c r="N6" s="701"/>
    </row>
    <row r="7" spans="1:23" s="64" customFormat="1" ht="27" customHeight="1" x14ac:dyDescent="0.25">
      <c r="A7" s="694"/>
      <c r="B7" s="695"/>
      <c r="C7" s="695"/>
      <c r="D7" s="696"/>
      <c r="E7" s="699"/>
      <c r="F7" s="699"/>
      <c r="G7" s="699"/>
      <c r="H7" s="700"/>
      <c r="I7" s="702">
        <v>2020</v>
      </c>
      <c r="J7" s="703"/>
      <c r="K7" s="704">
        <v>2021</v>
      </c>
      <c r="L7" s="704"/>
      <c r="M7" s="704">
        <v>2022</v>
      </c>
      <c r="N7" s="704"/>
    </row>
    <row r="8" spans="1:23" s="64" customFormat="1" ht="31.5" customHeight="1" x14ac:dyDescent="0.25">
      <c r="A8" s="668" t="s">
        <v>287</v>
      </c>
      <c r="B8" s="669"/>
      <c r="C8" s="669"/>
      <c r="D8" s="670"/>
      <c r="E8" s="671"/>
      <c r="F8" s="671"/>
      <c r="G8" s="671"/>
      <c r="H8" s="672"/>
      <c r="I8" s="673"/>
      <c r="J8" s="674"/>
      <c r="K8" s="675"/>
      <c r="L8" s="675"/>
      <c r="M8" s="675"/>
      <c r="N8" s="675"/>
    </row>
    <row r="9" spans="1:23" ht="45.75" customHeight="1" x14ac:dyDescent="0.25">
      <c r="A9" s="653" t="s">
        <v>289</v>
      </c>
      <c r="B9" s="654"/>
      <c r="C9" s="808"/>
      <c r="D9" s="656"/>
      <c r="E9" s="656"/>
      <c r="F9" s="656"/>
      <c r="G9" s="656"/>
      <c r="H9" s="656"/>
      <c r="I9" s="656"/>
      <c r="J9" s="656"/>
      <c r="K9" s="656"/>
      <c r="L9" s="656"/>
      <c r="M9" s="656"/>
      <c r="N9" s="657"/>
      <c r="R9" s="65"/>
    </row>
    <row r="10" spans="1:23" ht="38.25" hidden="1" customHeight="1" x14ac:dyDescent="0.25">
      <c r="A10" s="653"/>
      <c r="B10" s="654"/>
      <c r="C10" s="655"/>
      <c r="D10" s="805"/>
      <c r="E10" s="805"/>
      <c r="F10" s="805"/>
      <c r="G10" s="805"/>
      <c r="H10" s="805"/>
      <c r="I10" s="805"/>
      <c r="J10" s="805"/>
      <c r="K10" s="805"/>
      <c r="L10" s="805"/>
      <c r="M10" s="805"/>
      <c r="N10" s="806"/>
      <c r="R10" s="65"/>
    </row>
    <row r="11" spans="1:23" ht="19.5" customHeight="1" x14ac:dyDescent="0.25">
      <c r="A11" s="705" t="s">
        <v>290</v>
      </c>
      <c r="B11" s="706"/>
      <c r="C11" s="807"/>
      <c r="D11" s="712"/>
      <c r="E11" s="712"/>
      <c r="F11" s="712"/>
      <c r="G11" s="712"/>
      <c r="H11" s="712"/>
      <c r="I11" s="712"/>
      <c r="J11" s="712"/>
      <c r="K11" s="712"/>
      <c r="L11" s="712"/>
      <c r="M11" s="712"/>
      <c r="N11" s="713"/>
    </row>
    <row r="12" spans="1:23" ht="19.5" customHeight="1" x14ac:dyDescent="0.25">
      <c r="A12" s="707"/>
      <c r="B12" s="708"/>
      <c r="C12" s="714"/>
      <c r="D12" s="715"/>
      <c r="E12" s="715"/>
      <c r="F12" s="715"/>
      <c r="G12" s="715"/>
      <c r="H12" s="715"/>
      <c r="I12" s="715"/>
      <c r="J12" s="715"/>
      <c r="K12" s="715"/>
      <c r="L12" s="715"/>
      <c r="M12" s="715"/>
      <c r="N12" s="716"/>
    </row>
    <row r="13" spans="1:23" ht="22.5" customHeight="1" x14ac:dyDescent="0.25">
      <c r="A13" s="707"/>
      <c r="B13" s="708"/>
      <c r="C13" s="714"/>
      <c r="D13" s="715"/>
      <c r="E13" s="715"/>
      <c r="F13" s="715"/>
      <c r="G13" s="715"/>
      <c r="H13" s="715"/>
      <c r="I13" s="715"/>
      <c r="J13" s="715"/>
      <c r="K13" s="715"/>
      <c r="L13" s="715"/>
      <c r="M13" s="715"/>
      <c r="N13" s="716"/>
    </row>
    <row r="14" spans="1:23" ht="21" customHeight="1" x14ac:dyDescent="0.25">
      <c r="A14" s="707"/>
      <c r="B14" s="708"/>
      <c r="C14" s="714"/>
      <c r="D14" s="715"/>
      <c r="E14" s="715"/>
      <c r="F14" s="715"/>
      <c r="G14" s="715"/>
      <c r="H14" s="715"/>
      <c r="I14" s="715"/>
      <c r="J14" s="715"/>
      <c r="K14" s="715"/>
      <c r="L14" s="715"/>
      <c r="M14" s="715"/>
      <c r="N14" s="716"/>
    </row>
    <row r="15" spans="1:23" ht="18.75" hidden="1" customHeight="1" x14ac:dyDescent="0.25">
      <c r="A15" s="707"/>
      <c r="B15" s="708"/>
      <c r="C15" s="714"/>
      <c r="D15" s="715"/>
      <c r="E15" s="715"/>
      <c r="F15" s="715"/>
      <c r="G15" s="715"/>
      <c r="H15" s="715"/>
      <c r="I15" s="715"/>
      <c r="J15" s="715"/>
      <c r="K15" s="715"/>
      <c r="L15" s="715"/>
      <c r="M15" s="715"/>
      <c r="N15" s="716"/>
    </row>
    <row r="16" spans="1:23" ht="16.5" hidden="1" customHeight="1" x14ac:dyDescent="0.25">
      <c r="A16" s="707"/>
      <c r="B16" s="708"/>
      <c r="C16" s="714"/>
      <c r="D16" s="715"/>
      <c r="E16" s="715"/>
      <c r="F16" s="715"/>
      <c r="G16" s="715"/>
      <c r="H16" s="715"/>
      <c r="I16" s="715"/>
      <c r="J16" s="715"/>
      <c r="K16" s="715"/>
      <c r="L16" s="715"/>
      <c r="M16" s="715"/>
      <c r="N16" s="716"/>
    </row>
    <row r="17" spans="1:166" ht="23.25" hidden="1" customHeight="1" x14ac:dyDescent="0.25">
      <c r="A17" s="707"/>
      <c r="B17" s="708"/>
      <c r="C17" s="714"/>
      <c r="D17" s="715"/>
      <c r="E17" s="715"/>
      <c r="F17" s="715"/>
      <c r="G17" s="715"/>
      <c r="H17" s="715"/>
      <c r="I17" s="715"/>
      <c r="J17" s="715"/>
      <c r="K17" s="715"/>
      <c r="L17" s="715"/>
      <c r="M17" s="715"/>
      <c r="N17" s="716"/>
    </row>
    <row r="18" spans="1:166" ht="20.25" hidden="1" customHeight="1" x14ac:dyDescent="0.25">
      <c r="A18" s="707"/>
      <c r="B18" s="708"/>
      <c r="C18" s="714"/>
      <c r="D18" s="715"/>
      <c r="E18" s="715"/>
      <c r="F18" s="715"/>
      <c r="G18" s="715"/>
      <c r="H18" s="715"/>
      <c r="I18" s="715"/>
      <c r="J18" s="715"/>
      <c r="K18" s="715"/>
      <c r="L18" s="715"/>
      <c r="M18" s="715"/>
      <c r="N18" s="716"/>
    </row>
    <row r="19" spans="1:166" ht="13.5" hidden="1" customHeight="1" x14ac:dyDescent="0.25">
      <c r="A19" s="707"/>
      <c r="B19" s="708"/>
      <c r="C19" s="714"/>
      <c r="D19" s="715"/>
      <c r="E19" s="715"/>
      <c r="F19" s="715"/>
      <c r="G19" s="715"/>
      <c r="H19" s="715"/>
      <c r="I19" s="715"/>
      <c r="J19" s="715"/>
      <c r="K19" s="715"/>
      <c r="L19" s="715"/>
      <c r="M19" s="715"/>
      <c r="N19" s="716"/>
    </row>
    <row r="20" spans="1:166" ht="13.5" hidden="1" customHeight="1" x14ac:dyDescent="0.25">
      <c r="A20" s="707"/>
      <c r="B20" s="708"/>
      <c r="C20" s="714"/>
      <c r="D20" s="715"/>
      <c r="E20" s="715"/>
      <c r="F20" s="715"/>
      <c r="G20" s="715"/>
      <c r="H20" s="715"/>
      <c r="I20" s="715"/>
      <c r="J20" s="715"/>
      <c r="K20" s="715"/>
      <c r="L20" s="715"/>
      <c r="M20" s="715"/>
      <c r="N20" s="716"/>
    </row>
    <row r="21" spans="1:166" ht="13.5" hidden="1" customHeight="1" x14ac:dyDescent="0.25">
      <c r="A21" s="707"/>
      <c r="B21" s="708"/>
      <c r="C21" s="714"/>
      <c r="D21" s="715"/>
      <c r="E21" s="715"/>
      <c r="F21" s="715"/>
      <c r="G21" s="715"/>
      <c r="H21" s="715"/>
      <c r="I21" s="715"/>
      <c r="J21" s="715"/>
      <c r="K21" s="715"/>
      <c r="L21" s="715"/>
      <c r="M21" s="715"/>
      <c r="N21" s="716"/>
    </row>
    <row r="22" spans="1:166" ht="13.5" hidden="1" customHeight="1" x14ac:dyDescent="0.25">
      <c r="A22" s="707"/>
      <c r="B22" s="708"/>
      <c r="C22" s="714"/>
      <c r="D22" s="715"/>
      <c r="E22" s="715"/>
      <c r="F22" s="715"/>
      <c r="G22" s="715"/>
      <c r="H22" s="715"/>
      <c r="I22" s="715"/>
      <c r="J22" s="715"/>
      <c r="K22" s="715"/>
      <c r="L22" s="715"/>
      <c r="M22" s="715"/>
      <c r="N22" s="716"/>
    </row>
    <row r="23" spans="1:166" ht="13.5" hidden="1" customHeight="1" x14ac:dyDescent="0.25">
      <c r="A23" s="709"/>
      <c r="B23" s="710"/>
      <c r="C23" s="717"/>
      <c r="D23" s="718"/>
      <c r="E23" s="718"/>
      <c r="F23" s="718"/>
      <c r="G23" s="718"/>
      <c r="H23" s="718"/>
      <c r="I23" s="718"/>
      <c r="J23" s="718"/>
      <c r="K23" s="718"/>
      <c r="L23" s="718"/>
      <c r="M23" s="718"/>
      <c r="N23" s="719"/>
    </row>
    <row r="24" spans="1:166" ht="18.75" customHeight="1" x14ac:dyDescent="0.25">
      <c r="A24" s="720" t="s">
        <v>0</v>
      </c>
      <c r="B24" s="721"/>
      <c r="C24" s="721"/>
      <c r="D24" s="721"/>
      <c r="E24" s="721"/>
      <c r="F24" s="721"/>
      <c r="G24" s="721"/>
      <c r="H24" s="721"/>
      <c r="I24" s="721"/>
      <c r="J24" s="721"/>
      <c r="K24" s="721"/>
      <c r="L24" s="721"/>
      <c r="M24" s="721"/>
      <c r="N24" s="722"/>
      <c r="R24" s="66"/>
      <c r="S24" s="66"/>
      <c r="T24" s="66"/>
      <c r="U24" s="66"/>
      <c r="V24" s="66"/>
      <c r="W24" s="66"/>
      <c r="X24" s="66"/>
      <c r="Y24" s="66"/>
      <c r="Z24" s="66"/>
      <c r="AA24" s="66"/>
      <c r="AB24" s="66"/>
      <c r="AC24" s="66"/>
      <c r="AD24" s="67"/>
      <c r="AE24" s="67"/>
      <c r="AF24" s="67"/>
      <c r="AG24" s="67"/>
      <c r="AH24" s="67"/>
      <c r="AI24" s="67"/>
      <c r="AJ24" s="67"/>
      <c r="AK24" s="67"/>
      <c r="AL24" s="67"/>
      <c r="AM24" s="67"/>
      <c r="AN24" s="67"/>
      <c r="AO24" s="67"/>
      <c r="AP24" s="67"/>
      <c r="AQ24" s="67"/>
      <c r="AR24" s="67"/>
      <c r="AS24" s="67"/>
      <c r="AT24" s="67"/>
      <c r="AU24" s="67"/>
      <c r="AV24" s="67"/>
      <c r="AW24" s="67"/>
      <c r="AX24" s="67"/>
      <c r="AY24" s="67"/>
      <c r="AZ24" s="67"/>
      <c r="BA24" s="67"/>
      <c r="BB24" s="67"/>
      <c r="BC24" s="67"/>
      <c r="BD24" s="67"/>
      <c r="BE24" s="67"/>
      <c r="BF24" s="67"/>
      <c r="BG24" s="67"/>
      <c r="BH24" s="67"/>
      <c r="BI24" s="67"/>
      <c r="BJ24" s="67"/>
      <c r="BK24" s="67"/>
      <c r="BL24" s="67"/>
      <c r="BM24" s="67"/>
      <c r="BN24" s="67"/>
      <c r="BO24" s="67"/>
      <c r="BP24" s="67"/>
      <c r="BQ24" s="67"/>
      <c r="BR24" s="67"/>
      <c r="BS24" s="67"/>
      <c r="BT24" s="67"/>
      <c r="BU24" s="67"/>
      <c r="BV24" s="67"/>
      <c r="BW24" s="67"/>
      <c r="BX24" s="67"/>
      <c r="BY24" s="67"/>
      <c r="BZ24" s="67"/>
      <c r="CA24" s="67"/>
      <c r="CB24" s="67"/>
      <c r="CC24" s="67"/>
      <c r="CD24" s="67"/>
      <c r="CE24" s="67"/>
      <c r="CF24" s="67"/>
      <c r="CG24" s="67"/>
      <c r="CH24" s="67"/>
      <c r="CI24" s="67"/>
      <c r="CJ24" s="67"/>
      <c r="CK24" s="67"/>
      <c r="CL24" s="67"/>
      <c r="CM24" s="67"/>
      <c r="CN24" s="67"/>
      <c r="CO24" s="67"/>
      <c r="CP24" s="67"/>
      <c r="CQ24" s="67"/>
      <c r="CR24" s="67"/>
      <c r="CS24" s="67"/>
      <c r="CT24" s="67"/>
      <c r="CU24" s="67"/>
      <c r="CV24" s="67"/>
      <c r="CW24" s="67"/>
      <c r="CX24" s="67"/>
      <c r="CY24" s="67"/>
      <c r="CZ24" s="67"/>
      <c r="DA24" s="67"/>
      <c r="DB24" s="67"/>
      <c r="DC24" s="67"/>
      <c r="DD24" s="67"/>
      <c r="DE24" s="67"/>
      <c r="DF24" s="67"/>
      <c r="DG24" s="67"/>
      <c r="DH24" s="67"/>
      <c r="DI24" s="67"/>
      <c r="DJ24" s="67"/>
      <c r="DK24" s="67"/>
      <c r="DL24" s="67"/>
      <c r="DM24" s="67"/>
      <c r="DN24" s="67"/>
      <c r="DO24" s="67"/>
      <c r="DP24" s="67"/>
      <c r="DQ24" s="67"/>
      <c r="DR24" s="67"/>
      <c r="DS24" s="67"/>
      <c r="DT24" s="67"/>
      <c r="DU24" s="67"/>
      <c r="DV24" s="67"/>
      <c r="DW24" s="67"/>
      <c r="DX24" s="67"/>
      <c r="DY24" s="67"/>
      <c r="DZ24" s="67"/>
      <c r="EA24" s="67"/>
      <c r="EB24" s="67"/>
      <c r="EC24" s="67"/>
      <c r="ED24" s="67"/>
      <c r="EE24" s="67"/>
      <c r="EF24" s="67"/>
      <c r="EG24" s="67"/>
      <c r="EH24" s="67"/>
      <c r="EI24" s="67"/>
      <c r="EJ24" s="67"/>
      <c r="EK24" s="67"/>
      <c r="EL24" s="67"/>
      <c r="EM24" s="67"/>
      <c r="EN24" s="67"/>
      <c r="EO24" s="67"/>
      <c r="EP24" s="67"/>
      <c r="EQ24" s="67"/>
      <c r="ER24" s="67"/>
      <c r="ES24" s="67"/>
      <c r="ET24" s="67"/>
      <c r="EU24" s="67"/>
      <c r="EV24" s="67"/>
      <c r="EW24" s="67"/>
      <c r="EX24" s="67"/>
      <c r="EY24" s="67"/>
      <c r="EZ24" s="67"/>
      <c r="FA24" s="67"/>
      <c r="FB24" s="67"/>
      <c r="FC24" s="67"/>
      <c r="FD24" s="67"/>
      <c r="FE24" s="67"/>
      <c r="FF24" s="67"/>
      <c r="FG24" s="67"/>
      <c r="FH24" s="67"/>
      <c r="FI24" s="67"/>
      <c r="FJ24" s="67"/>
    </row>
    <row r="25" spans="1:166" ht="27" customHeight="1" x14ac:dyDescent="0.25">
      <c r="A25" s="68">
        <v>1</v>
      </c>
      <c r="B25" s="647"/>
      <c r="C25" s="648"/>
      <c r="D25" s="648"/>
      <c r="E25" s="648"/>
      <c r="F25" s="648"/>
      <c r="G25" s="649"/>
      <c r="H25" s="68">
        <v>6</v>
      </c>
      <c r="I25" s="650"/>
      <c r="J25" s="651"/>
      <c r="K25" s="651"/>
      <c r="L25" s="651"/>
      <c r="M25" s="651"/>
      <c r="N25" s="652"/>
      <c r="R25" s="66"/>
      <c r="S25" s="66"/>
      <c r="T25" s="66"/>
      <c r="U25" s="66"/>
      <c r="V25" s="66"/>
      <c r="W25" s="66"/>
      <c r="X25" s="66"/>
      <c r="Y25" s="66"/>
      <c r="Z25" s="66"/>
      <c r="AA25" s="66"/>
      <c r="AB25" s="66"/>
      <c r="AC25" s="66"/>
      <c r="AD25" s="67"/>
      <c r="AE25" s="67"/>
      <c r="AF25" s="67"/>
      <c r="AG25" s="67"/>
      <c r="AH25" s="67"/>
      <c r="AI25" s="67"/>
      <c r="AJ25" s="67"/>
      <c r="AK25" s="67"/>
      <c r="AL25" s="67"/>
      <c r="AM25" s="67"/>
      <c r="AN25" s="67"/>
      <c r="AO25" s="67"/>
      <c r="AP25" s="67"/>
      <c r="AQ25" s="67"/>
      <c r="AR25" s="67"/>
      <c r="AS25" s="67"/>
      <c r="AT25" s="67"/>
      <c r="AU25" s="67"/>
      <c r="AV25" s="67"/>
      <c r="AW25" s="67"/>
      <c r="AX25" s="67"/>
      <c r="AY25" s="67"/>
      <c r="AZ25" s="67"/>
      <c r="BA25" s="67"/>
      <c r="BB25" s="67"/>
      <c r="BC25" s="67"/>
      <c r="BD25" s="67"/>
      <c r="BE25" s="67"/>
      <c r="BF25" s="67"/>
      <c r="BG25" s="67"/>
      <c r="BH25" s="67"/>
      <c r="BI25" s="67"/>
      <c r="BJ25" s="67"/>
      <c r="BK25" s="67"/>
      <c r="BL25" s="67"/>
      <c r="BM25" s="67"/>
      <c r="BN25" s="67"/>
      <c r="BO25" s="67"/>
      <c r="BP25" s="67"/>
      <c r="BQ25" s="67"/>
      <c r="BR25" s="67"/>
      <c r="BS25" s="67"/>
      <c r="BT25" s="67"/>
      <c r="BU25" s="67"/>
      <c r="BV25" s="67"/>
      <c r="BW25" s="67"/>
      <c r="BX25" s="67"/>
      <c r="BY25" s="67"/>
      <c r="BZ25" s="67"/>
      <c r="CA25" s="67"/>
      <c r="CB25" s="67"/>
      <c r="CC25" s="67"/>
      <c r="CD25" s="67"/>
      <c r="CE25" s="67"/>
      <c r="CF25" s="67"/>
      <c r="CG25" s="67"/>
      <c r="CH25" s="67"/>
      <c r="CI25" s="67"/>
      <c r="CJ25" s="67"/>
      <c r="CK25" s="67"/>
      <c r="CL25" s="67"/>
      <c r="CM25" s="67"/>
      <c r="CN25" s="67"/>
      <c r="CO25" s="67"/>
      <c r="CP25" s="67"/>
      <c r="CQ25" s="67"/>
      <c r="CR25" s="67"/>
      <c r="CS25" s="67"/>
      <c r="CT25" s="67"/>
      <c r="CU25" s="67"/>
      <c r="CV25" s="67"/>
      <c r="CW25" s="67"/>
      <c r="CX25" s="67"/>
      <c r="CY25" s="67"/>
      <c r="CZ25" s="67"/>
      <c r="DA25" s="67"/>
      <c r="DB25" s="67"/>
      <c r="DC25" s="67"/>
      <c r="DD25" s="67"/>
      <c r="DE25" s="67"/>
      <c r="DF25" s="67"/>
      <c r="DG25" s="67"/>
      <c r="DH25" s="67"/>
      <c r="DI25" s="67"/>
      <c r="DJ25" s="67"/>
      <c r="DK25" s="67"/>
      <c r="DL25" s="67"/>
      <c r="DM25" s="67"/>
      <c r="DN25" s="67"/>
      <c r="DO25" s="67"/>
      <c r="DP25" s="67"/>
      <c r="DQ25" s="67"/>
      <c r="DR25" s="67"/>
      <c r="DS25" s="67"/>
      <c r="DT25" s="67"/>
      <c r="DU25" s="67"/>
      <c r="DV25" s="67"/>
      <c r="DW25" s="67"/>
      <c r="DX25" s="67"/>
      <c r="DY25" s="67"/>
      <c r="DZ25" s="67"/>
      <c r="EA25" s="67"/>
      <c r="EB25" s="67"/>
      <c r="EC25" s="67"/>
      <c r="ED25" s="67"/>
      <c r="EE25" s="67"/>
      <c r="EF25" s="67"/>
      <c r="EG25" s="67"/>
      <c r="EH25" s="67"/>
      <c r="EI25" s="67"/>
      <c r="EJ25" s="67"/>
      <c r="EK25" s="67"/>
      <c r="EL25" s="67"/>
      <c r="EM25" s="67"/>
      <c r="EN25" s="67"/>
      <c r="EO25" s="67"/>
      <c r="EP25" s="67"/>
      <c r="EQ25" s="67"/>
      <c r="ER25" s="67"/>
      <c r="ES25" s="67"/>
      <c r="ET25" s="67"/>
      <c r="EU25" s="67"/>
      <c r="EV25" s="67"/>
      <c r="EW25" s="67"/>
      <c r="EX25" s="67"/>
      <c r="EY25" s="67"/>
      <c r="EZ25" s="67"/>
      <c r="FA25" s="67"/>
      <c r="FB25" s="67"/>
      <c r="FC25" s="67"/>
      <c r="FD25" s="67"/>
      <c r="FE25" s="67"/>
      <c r="FF25" s="67"/>
      <c r="FG25" s="67"/>
      <c r="FH25" s="67"/>
      <c r="FI25" s="67"/>
      <c r="FJ25" s="67"/>
    </row>
    <row r="26" spans="1:166" x14ac:dyDescent="0.25">
      <c r="A26" s="68">
        <v>2</v>
      </c>
      <c r="B26" s="647"/>
      <c r="C26" s="648"/>
      <c r="D26" s="648"/>
      <c r="E26" s="648"/>
      <c r="F26" s="648"/>
      <c r="G26" s="649"/>
      <c r="H26" s="68">
        <v>7</v>
      </c>
      <c r="I26" s="647"/>
      <c r="J26" s="648"/>
      <c r="K26" s="648"/>
      <c r="L26" s="648"/>
      <c r="M26" s="648"/>
      <c r="N26" s="649"/>
      <c r="R26" s="66"/>
      <c r="S26" s="66"/>
      <c r="T26" s="66"/>
      <c r="U26" s="66"/>
      <c r="V26" s="66"/>
      <c r="W26" s="66"/>
      <c r="X26" s="66"/>
      <c r="Y26" s="66"/>
      <c r="Z26" s="66"/>
      <c r="AA26" s="66"/>
      <c r="AB26" s="66"/>
      <c r="AC26" s="66"/>
      <c r="AD26" s="67"/>
      <c r="AE26" s="67"/>
      <c r="AF26" s="67"/>
      <c r="AG26" s="67"/>
      <c r="AH26" s="67"/>
      <c r="AI26" s="67"/>
      <c r="AJ26" s="67"/>
      <c r="AK26" s="67"/>
      <c r="AL26" s="67"/>
      <c r="AM26" s="67"/>
      <c r="AN26" s="67"/>
      <c r="AO26" s="67"/>
      <c r="AP26" s="67"/>
      <c r="AQ26" s="67"/>
      <c r="AR26" s="67"/>
      <c r="AS26" s="67"/>
      <c r="AT26" s="67"/>
      <c r="AU26" s="67"/>
      <c r="AV26" s="67"/>
      <c r="AW26" s="67"/>
      <c r="AX26" s="67"/>
      <c r="AY26" s="67"/>
      <c r="AZ26" s="67"/>
      <c r="BA26" s="67"/>
      <c r="BB26" s="67"/>
      <c r="BC26" s="67"/>
      <c r="BD26" s="67"/>
      <c r="BE26" s="67"/>
      <c r="BF26" s="67"/>
      <c r="BG26" s="67"/>
      <c r="BH26" s="67"/>
      <c r="BI26" s="67"/>
      <c r="BJ26" s="67"/>
      <c r="BK26" s="67"/>
      <c r="BL26" s="67"/>
      <c r="BM26" s="67"/>
      <c r="BN26" s="67"/>
      <c r="BO26" s="67"/>
      <c r="BP26" s="67"/>
      <c r="BQ26" s="67"/>
      <c r="BR26" s="67"/>
      <c r="BS26" s="67"/>
      <c r="BT26" s="67"/>
      <c r="BU26" s="67"/>
      <c r="BV26" s="67"/>
      <c r="BW26" s="67"/>
      <c r="BX26" s="67"/>
      <c r="BY26" s="67"/>
      <c r="BZ26" s="67"/>
      <c r="CA26" s="67"/>
      <c r="CB26" s="67"/>
      <c r="CC26" s="67"/>
      <c r="CD26" s="67"/>
      <c r="CE26" s="67"/>
      <c r="CF26" s="67"/>
      <c r="CG26" s="67"/>
      <c r="CH26" s="67"/>
      <c r="CI26" s="67"/>
      <c r="CJ26" s="67"/>
      <c r="CK26" s="67"/>
      <c r="CL26" s="67"/>
      <c r="CM26" s="67"/>
      <c r="CN26" s="67"/>
      <c r="CO26" s="67"/>
      <c r="CP26" s="67"/>
      <c r="CQ26" s="67"/>
      <c r="CR26" s="67"/>
      <c r="CS26" s="67"/>
      <c r="CT26" s="67"/>
      <c r="CU26" s="67"/>
      <c r="CV26" s="67"/>
      <c r="CW26" s="67"/>
      <c r="CX26" s="67"/>
      <c r="CY26" s="67"/>
      <c r="CZ26" s="67"/>
      <c r="DA26" s="67"/>
      <c r="DB26" s="67"/>
      <c r="DC26" s="67"/>
      <c r="DD26" s="67"/>
      <c r="DE26" s="67"/>
      <c r="DF26" s="67"/>
      <c r="DG26" s="67"/>
      <c r="DH26" s="67"/>
      <c r="DI26" s="67"/>
      <c r="DJ26" s="67"/>
      <c r="DK26" s="67"/>
      <c r="DL26" s="67"/>
      <c r="DM26" s="67"/>
      <c r="DN26" s="67"/>
      <c r="DO26" s="67"/>
      <c r="DP26" s="67"/>
      <c r="DQ26" s="67"/>
      <c r="DR26" s="67"/>
      <c r="DS26" s="67"/>
      <c r="DT26" s="67"/>
      <c r="DU26" s="67"/>
      <c r="DV26" s="67"/>
      <c r="DW26" s="67"/>
      <c r="DX26" s="67"/>
      <c r="DY26" s="67"/>
      <c r="DZ26" s="67"/>
      <c r="EA26" s="67"/>
      <c r="EB26" s="67"/>
      <c r="EC26" s="67"/>
      <c r="ED26" s="67"/>
      <c r="EE26" s="67"/>
      <c r="EF26" s="67"/>
      <c r="EG26" s="67"/>
      <c r="EH26" s="67"/>
      <c r="EI26" s="67"/>
      <c r="EJ26" s="67"/>
      <c r="EK26" s="67"/>
      <c r="EL26" s="67"/>
      <c r="EM26" s="67"/>
      <c r="EN26" s="67"/>
      <c r="EO26" s="67"/>
      <c r="EP26" s="67"/>
      <c r="EQ26" s="67"/>
      <c r="ER26" s="67"/>
      <c r="ES26" s="67"/>
      <c r="ET26" s="67"/>
      <c r="EU26" s="67"/>
      <c r="EV26" s="67"/>
      <c r="EW26" s="67"/>
      <c r="EX26" s="67"/>
      <c r="EY26" s="67"/>
      <c r="EZ26" s="67"/>
      <c r="FA26" s="67"/>
      <c r="FB26" s="67"/>
      <c r="FC26" s="67"/>
      <c r="FD26" s="67"/>
      <c r="FE26" s="67"/>
      <c r="FF26" s="67"/>
      <c r="FG26" s="67"/>
      <c r="FH26" s="67"/>
      <c r="FI26" s="67"/>
      <c r="FJ26" s="67"/>
    </row>
    <row r="27" spans="1:166" x14ac:dyDescent="0.25">
      <c r="A27" s="68">
        <v>3</v>
      </c>
      <c r="B27" s="647"/>
      <c r="C27" s="648"/>
      <c r="D27" s="648"/>
      <c r="E27" s="648"/>
      <c r="F27" s="648"/>
      <c r="G27" s="649"/>
      <c r="H27" s="68">
        <v>8</v>
      </c>
      <c r="I27" s="647"/>
      <c r="J27" s="648"/>
      <c r="K27" s="648"/>
      <c r="L27" s="648"/>
      <c r="M27" s="648"/>
      <c r="N27" s="649"/>
      <c r="R27" s="66"/>
      <c r="S27" s="66"/>
      <c r="T27" s="66"/>
      <c r="U27" s="66"/>
      <c r="V27" s="66"/>
      <c r="W27" s="66"/>
      <c r="X27" s="66"/>
      <c r="Y27" s="66"/>
      <c r="Z27" s="66"/>
      <c r="AA27" s="66"/>
      <c r="AB27" s="66"/>
      <c r="AC27" s="66"/>
      <c r="AD27" s="67"/>
      <c r="AE27" s="67"/>
      <c r="AF27" s="67"/>
      <c r="AG27" s="67"/>
      <c r="AH27" s="67"/>
      <c r="AI27" s="67"/>
      <c r="AJ27" s="67"/>
      <c r="AK27" s="67"/>
      <c r="AL27" s="67"/>
      <c r="AM27" s="67"/>
      <c r="AN27" s="67"/>
      <c r="AO27" s="67"/>
      <c r="AP27" s="67"/>
      <c r="AQ27" s="67"/>
      <c r="AR27" s="67"/>
      <c r="AS27" s="67"/>
      <c r="AT27" s="67"/>
      <c r="AU27" s="67"/>
      <c r="AV27" s="67"/>
      <c r="AW27" s="67"/>
      <c r="AX27" s="67"/>
      <c r="AY27" s="67"/>
      <c r="AZ27" s="67"/>
      <c r="BA27" s="67"/>
      <c r="BB27" s="67"/>
      <c r="BC27" s="67"/>
      <c r="BD27" s="67"/>
      <c r="BE27" s="67"/>
      <c r="BF27" s="67"/>
      <c r="BG27" s="67"/>
      <c r="BH27" s="67"/>
      <c r="BI27" s="67"/>
      <c r="BJ27" s="67"/>
      <c r="BK27" s="67"/>
      <c r="BL27" s="67"/>
      <c r="BM27" s="67"/>
      <c r="BN27" s="67"/>
      <c r="BO27" s="67"/>
      <c r="BP27" s="67"/>
      <c r="BQ27" s="67"/>
      <c r="BR27" s="67"/>
      <c r="BS27" s="67"/>
      <c r="BT27" s="67"/>
      <c r="BU27" s="67"/>
      <c r="BV27" s="67"/>
      <c r="BW27" s="67"/>
      <c r="BX27" s="67"/>
      <c r="BY27" s="67"/>
      <c r="BZ27" s="67"/>
      <c r="CA27" s="67"/>
      <c r="CB27" s="67"/>
      <c r="CC27" s="67"/>
      <c r="CD27" s="67"/>
      <c r="CE27" s="67"/>
      <c r="CF27" s="67"/>
      <c r="CG27" s="67"/>
      <c r="CH27" s="67"/>
      <c r="CI27" s="67"/>
      <c r="CJ27" s="67"/>
      <c r="CK27" s="67"/>
      <c r="CL27" s="67"/>
      <c r="CM27" s="67"/>
      <c r="CN27" s="67"/>
      <c r="CO27" s="67"/>
      <c r="CP27" s="67"/>
      <c r="CQ27" s="67"/>
      <c r="CR27" s="67"/>
      <c r="CS27" s="67"/>
      <c r="CT27" s="67"/>
      <c r="CU27" s="67"/>
      <c r="CV27" s="67"/>
      <c r="CW27" s="67"/>
      <c r="CX27" s="67"/>
      <c r="CY27" s="67"/>
      <c r="CZ27" s="67"/>
      <c r="DA27" s="67"/>
      <c r="DB27" s="67"/>
      <c r="DC27" s="67"/>
      <c r="DD27" s="67"/>
      <c r="DE27" s="67"/>
      <c r="DF27" s="67"/>
      <c r="DG27" s="67"/>
      <c r="DH27" s="67"/>
      <c r="DI27" s="67"/>
      <c r="DJ27" s="67"/>
      <c r="DK27" s="67"/>
      <c r="DL27" s="67"/>
      <c r="DM27" s="67"/>
      <c r="DN27" s="67"/>
      <c r="DO27" s="67"/>
      <c r="DP27" s="67"/>
      <c r="DQ27" s="67"/>
      <c r="DR27" s="67"/>
      <c r="DS27" s="67"/>
      <c r="DT27" s="67"/>
      <c r="DU27" s="67"/>
      <c r="DV27" s="67"/>
      <c r="DW27" s="67"/>
      <c r="DX27" s="67"/>
      <c r="DY27" s="67"/>
      <c r="DZ27" s="67"/>
      <c r="EA27" s="67"/>
      <c r="EB27" s="67"/>
      <c r="EC27" s="67"/>
      <c r="ED27" s="67"/>
      <c r="EE27" s="67"/>
      <c r="EF27" s="67"/>
      <c r="EG27" s="67"/>
      <c r="EH27" s="67"/>
      <c r="EI27" s="67"/>
      <c r="EJ27" s="67"/>
      <c r="EK27" s="67"/>
      <c r="EL27" s="67"/>
      <c r="EM27" s="67"/>
      <c r="EN27" s="67"/>
      <c r="EO27" s="67"/>
      <c r="EP27" s="67"/>
      <c r="EQ27" s="67"/>
      <c r="ER27" s="67"/>
      <c r="ES27" s="67"/>
      <c r="ET27" s="67"/>
      <c r="EU27" s="67"/>
      <c r="EV27" s="67"/>
      <c r="EW27" s="67"/>
      <c r="EX27" s="67"/>
      <c r="EY27" s="67"/>
      <c r="EZ27" s="67"/>
      <c r="FA27" s="67"/>
      <c r="FB27" s="67"/>
      <c r="FC27" s="67"/>
      <c r="FD27" s="67"/>
      <c r="FE27" s="67"/>
      <c r="FF27" s="67"/>
      <c r="FG27" s="67"/>
      <c r="FH27" s="67"/>
      <c r="FI27" s="67"/>
      <c r="FJ27" s="67"/>
    </row>
    <row r="28" spans="1:166" x14ac:dyDescent="0.25">
      <c r="A28" s="68">
        <v>4</v>
      </c>
      <c r="B28" s="647"/>
      <c r="C28" s="648"/>
      <c r="D28" s="648"/>
      <c r="E28" s="648"/>
      <c r="F28" s="648"/>
      <c r="G28" s="649"/>
      <c r="H28" s="68">
        <v>9</v>
      </c>
      <c r="I28" s="647"/>
      <c r="J28" s="648"/>
      <c r="K28" s="648"/>
      <c r="L28" s="648"/>
      <c r="M28" s="648"/>
      <c r="N28" s="649"/>
    </row>
    <row r="29" spans="1:166" x14ac:dyDescent="0.25">
      <c r="A29" s="68">
        <v>5</v>
      </c>
      <c r="B29" s="647"/>
      <c r="C29" s="648"/>
      <c r="D29" s="648"/>
      <c r="E29" s="648"/>
      <c r="F29" s="648"/>
      <c r="G29" s="649"/>
      <c r="H29" s="68">
        <v>10</v>
      </c>
      <c r="I29" s="727"/>
      <c r="J29" s="727"/>
      <c r="K29" s="727"/>
      <c r="L29" s="727"/>
      <c r="M29" s="727"/>
      <c r="N29" s="727"/>
    </row>
    <row r="30" spans="1:166" x14ac:dyDescent="0.25">
      <c r="A30" s="802" t="s">
        <v>292</v>
      </c>
      <c r="B30" s="803"/>
      <c r="C30" s="803"/>
      <c r="D30" s="803"/>
      <c r="E30" s="803"/>
      <c r="F30" s="803"/>
      <c r="G30" s="803"/>
      <c r="H30" s="803"/>
      <c r="I30" s="803"/>
      <c r="J30" s="803"/>
      <c r="K30" s="803"/>
      <c r="L30" s="803"/>
      <c r="M30" s="803"/>
      <c r="N30" s="804"/>
      <c r="O30" s="69"/>
      <c r="P30" s="69"/>
      <c r="Q30" s="69"/>
      <c r="R30" s="70"/>
    </row>
    <row r="31" spans="1:166" ht="35.25" customHeight="1" x14ac:dyDescent="0.25">
      <c r="A31" s="733" t="s">
        <v>293</v>
      </c>
      <c r="B31" s="734"/>
      <c r="C31" s="734"/>
      <c r="D31" s="734"/>
      <c r="E31" s="734"/>
      <c r="F31" s="734"/>
      <c r="G31" s="734"/>
      <c r="H31" s="735"/>
      <c r="I31" s="720" t="s">
        <v>397</v>
      </c>
      <c r="J31" s="722"/>
      <c r="K31" s="736" t="s">
        <v>398</v>
      </c>
      <c r="L31" s="736"/>
      <c r="M31" s="737" t="s">
        <v>294</v>
      </c>
      <c r="N31" s="737"/>
      <c r="O31" s="737">
        <v>2021</v>
      </c>
      <c r="P31" s="737"/>
      <c r="Q31" s="737">
        <v>2022</v>
      </c>
      <c r="R31" s="737"/>
    </row>
    <row r="32" spans="1:166" x14ac:dyDescent="0.25">
      <c r="A32" s="728"/>
      <c r="B32" s="729"/>
      <c r="C32" s="729"/>
      <c r="D32" s="729"/>
      <c r="E32" s="729"/>
      <c r="F32" s="729"/>
      <c r="G32" s="729"/>
      <c r="H32" s="730"/>
      <c r="I32" s="659"/>
      <c r="J32" s="659"/>
      <c r="K32" s="659"/>
      <c r="L32" s="659"/>
      <c r="M32" s="658"/>
      <c r="N32" s="658"/>
      <c r="O32" s="659"/>
      <c r="P32" s="659"/>
      <c r="Q32" s="658"/>
      <c r="R32" s="658"/>
    </row>
    <row r="33" spans="1:18" x14ac:dyDescent="0.25">
      <c r="A33" s="728"/>
      <c r="B33" s="729"/>
      <c r="C33" s="729"/>
      <c r="D33" s="729"/>
      <c r="E33" s="729"/>
      <c r="F33" s="729"/>
      <c r="G33" s="729"/>
      <c r="H33" s="730"/>
      <c r="I33" s="659"/>
      <c r="J33" s="659"/>
      <c r="K33" s="800"/>
      <c r="L33" s="800"/>
      <c r="M33" s="801"/>
      <c r="N33" s="801"/>
      <c r="O33" s="659"/>
      <c r="P33" s="659"/>
      <c r="Q33" s="659"/>
      <c r="R33" s="659"/>
    </row>
    <row r="34" spans="1:18" s="160" customFormat="1" x14ac:dyDescent="0.25">
      <c r="A34" s="728"/>
      <c r="B34" s="729"/>
      <c r="C34" s="729"/>
      <c r="D34" s="729"/>
      <c r="E34" s="729"/>
      <c r="F34" s="729"/>
      <c r="G34" s="729"/>
      <c r="H34" s="730"/>
      <c r="I34" s="659"/>
      <c r="J34" s="659"/>
      <c r="K34" s="800"/>
      <c r="L34" s="800"/>
      <c r="M34" s="801"/>
      <c r="N34" s="801"/>
      <c r="O34" s="659"/>
      <c r="P34" s="659"/>
      <c r="Q34" s="659"/>
      <c r="R34" s="659"/>
    </row>
    <row r="35" spans="1:18" ht="23.25" customHeight="1" x14ac:dyDescent="0.25">
      <c r="A35" s="733" t="s">
        <v>295</v>
      </c>
      <c r="B35" s="734"/>
      <c r="C35" s="734"/>
      <c r="D35" s="734"/>
      <c r="E35" s="734"/>
      <c r="F35" s="734"/>
      <c r="G35" s="734"/>
      <c r="H35" s="735"/>
      <c r="I35" s="720" t="s">
        <v>397</v>
      </c>
      <c r="J35" s="722"/>
      <c r="K35" s="736" t="s">
        <v>398</v>
      </c>
      <c r="L35" s="736"/>
      <c r="M35" s="737" t="s">
        <v>294</v>
      </c>
      <c r="N35" s="737"/>
      <c r="O35" s="737">
        <v>2021</v>
      </c>
      <c r="P35" s="737"/>
      <c r="Q35" s="737">
        <v>2022</v>
      </c>
      <c r="R35" s="737"/>
    </row>
    <row r="36" spans="1:18" x14ac:dyDescent="0.25">
      <c r="A36" s="728"/>
      <c r="B36" s="729"/>
      <c r="C36" s="729"/>
      <c r="D36" s="729"/>
      <c r="E36" s="729"/>
      <c r="F36" s="729"/>
      <c r="G36" s="729"/>
      <c r="H36" s="730"/>
      <c r="I36" s="747"/>
      <c r="J36" s="659"/>
      <c r="K36" s="747"/>
      <c r="L36" s="659"/>
      <c r="M36" s="658"/>
      <c r="N36" s="658"/>
      <c r="O36" s="747"/>
      <c r="P36" s="659"/>
      <c r="Q36" s="747"/>
      <c r="R36" s="659"/>
    </row>
    <row r="37" spans="1:18" x14ac:dyDescent="0.25">
      <c r="A37" s="728"/>
      <c r="B37" s="729"/>
      <c r="C37" s="729"/>
      <c r="D37" s="729"/>
      <c r="E37" s="729"/>
      <c r="F37" s="729"/>
      <c r="G37" s="729"/>
      <c r="H37" s="730"/>
      <c r="I37" s="747"/>
      <c r="J37" s="659"/>
      <c r="K37" s="747"/>
      <c r="L37" s="659"/>
      <c r="M37" s="658"/>
      <c r="N37" s="658"/>
      <c r="O37" s="747"/>
      <c r="P37" s="659"/>
      <c r="Q37" s="747"/>
      <c r="R37" s="659"/>
    </row>
    <row r="38" spans="1:18" ht="24" customHeight="1" x14ac:dyDescent="0.25">
      <c r="A38" s="733" t="s">
        <v>296</v>
      </c>
      <c r="B38" s="734"/>
      <c r="C38" s="734"/>
      <c r="D38" s="734"/>
      <c r="E38" s="734"/>
      <c r="F38" s="734"/>
      <c r="G38" s="734"/>
      <c r="H38" s="735"/>
      <c r="I38" s="720" t="s">
        <v>397</v>
      </c>
      <c r="J38" s="722"/>
      <c r="K38" s="736" t="s">
        <v>398</v>
      </c>
      <c r="L38" s="736"/>
      <c r="M38" s="737" t="s">
        <v>294</v>
      </c>
      <c r="N38" s="737"/>
      <c r="O38" s="737">
        <v>2021</v>
      </c>
      <c r="P38" s="737"/>
      <c r="Q38" s="737">
        <v>2022</v>
      </c>
      <c r="R38" s="737"/>
    </row>
    <row r="39" spans="1:18" x14ac:dyDescent="0.25">
      <c r="A39" s="728"/>
      <c r="B39" s="729"/>
      <c r="C39" s="729"/>
      <c r="D39" s="729"/>
      <c r="E39" s="729"/>
      <c r="F39" s="729"/>
      <c r="G39" s="729"/>
      <c r="H39" s="730"/>
      <c r="I39" s="751"/>
      <c r="J39" s="751"/>
      <c r="K39" s="659"/>
      <c r="L39" s="659"/>
      <c r="M39" s="658"/>
      <c r="N39" s="658"/>
      <c r="O39" s="751"/>
      <c r="P39" s="751"/>
      <c r="Q39" s="751"/>
      <c r="R39" s="751"/>
    </row>
    <row r="40" spans="1:18" x14ac:dyDescent="0.25">
      <c r="A40" s="728"/>
      <c r="B40" s="729"/>
      <c r="C40" s="729"/>
      <c r="D40" s="729"/>
      <c r="E40" s="729"/>
      <c r="F40" s="729"/>
      <c r="G40" s="729"/>
      <c r="H40" s="730"/>
      <c r="I40" s="659"/>
      <c r="J40" s="659"/>
      <c r="K40" s="659"/>
      <c r="L40" s="659"/>
      <c r="M40" s="658"/>
      <c r="N40" s="658"/>
      <c r="O40" s="659"/>
      <c r="P40" s="659"/>
      <c r="Q40" s="658"/>
      <c r="R40" s="658"/>
    </row>
    <row r="41" spans="1:18" ht="31.5" customHeight="1" x14ac:dyDescent="0.25">
      <c r="A41" s="733" t="s">
        <v>297</v>
      </c>
      <c r="B41" s="734"/>
      <c r="C41" s="734"/>
      <c r="D41" s="734"/>
      <c r="E41" s="734"/>
      <c r="F41" s="734"/>
      <c r="G41" s="734"/>
      <c r="H41" s="735"/>
      <c r="I41" s="720" t="s">
        <v>397</v>
      </c>
      <c r="J41" s="722"/>
      <c r="K41" s="736" t="s">
        <v>398</v>
      </c>
      <c r="L41" s="736"/>
      <c r="M41" s="737" t="s">
        <v>294</v>
      </c>
      <c r="N41" s="737"/>
      <c r="O41" s="737">
        <v>2021</v>
      </c>
      <c r="P41" s="737"/>
      <c r="Q41" s="737">
        <v>2022</v>
      </c>
      <c r="R41" s="737"/>
    </row>
    <row r="42" spans="1:18" x14ac:dyDescent="0.25">
      <c r="A42" s="752"/>
      <c r="B42" s="753"/>
      <c r="C42" s="753"/>
      <c r="D42" s="753"/>
      <c r="E42" s="753"/>
      <c r="F42" s="753"/>
      <c r="G42" s="753"/>
      <c r="H42" s="754"/>
      <c r="I42" s="659"/>
      <c r="J42" s="659"/>
      <c r="K42" s="659"/>
      <c r="L42" s="659"/>
      <c r="M42" s="658"/>
      <c r="N42" s="658"/>
      <c r="O42" s="659"/>
      <c r="P42" s="659"/>
      <c r="Q42" s="658"/>
      <c r="R42" s="658"/>
    </row>
    <row r="43" spans="1:18" x14ac:dyDescent="0.25">
      <c r="A43" s="752"/>
      <c r="B43" s="753"/>
      <c r="C43" s="753"/>
      <c r="D43" s="753"/>
      <c r="E43" s="753"/>
      <c r="F43" s="753"/>
      <c r="G43" s="753"/>
      <c r="H43" s="754"/>
      <c r="I43" s="659"/>
      <c r="J43" s="659"/>
      <c r="K43" s="659"/>
      <c r="L43" s="659"/>
      <c r="M43" s="658"/>
      <c r="N43" s="658"/>
      <c r="O43" s="659"/>
      <c r="P43" s="659"/>
      <c r="Q43" s="658"/>
      <c r="R43" s="658"/>
    </row>
    <row r="45" spans="1:18" x14ac:dyDescent="0.25">
      <c r="A45" s="760" t="s">
        <v>298</v>
      </c>
      <c r="B45" s="761"/>
      <c r="C45" s="761"/>
      <c r="D45" s="761"/>
      <c r="E45" s="761"/>
      <c r="F45" s="761"/>
      <c r="G45" s="761"/>
      <c r="H45" s="761"/>
      <c r="I45" s="761"/>
      <c r="J45" s="761"/>
      <c r="K45" s="761"/>
      <c r="L45" s="761"/>
      <c r="M45" s="761"/>
      <c r="N45" s="762"/>
    </row>
    <row r="46" spans="1:18" ht="48.75" customHeight="1" x14ac:dyDescent="0.25">
      <c r="A46" s="763" t="s">
        <v>299</v>
      </c>
      <c r="B46" s="763"/>
      <c r="C46" s="71" t="s">
        <v>300</v>
      </c>
      <c r="D46" s="71" t="s">
        <v>301</v>
      </c>
      <c r="E46" s="71" t="s">
        <v>302</v>
      </c>
      <c r="F46" s="71" t="s">
        <v>303</v>
      </c>
      <c r="G46" s="71" t="s">
        <v>304</v>
      </c>
      <c r="H46" s="71" t="s">
        <v>305</v>
      </c>
      <c r="I46" s="71" t="s">
        <v>306</v>
      </c>
      <c r="J46" s="71" t="s">
        <v>307</v>
      </c>
      <c r="K46" s="71" t="s">
        <v>308</v>
      </c>
      <c r="L46" s="71" t="s">
        <v>309</v>
      </c>
      <c r="M46" s="71" t="s">
        <v>310</v>
      </c>
      <c r="N46" s="71" t="s">
        <v>311</v>
      </c>
    </row>
    <row r="47" spans="1:18" ht="12" customHeight="1" x14ac:dyDescent="0.25">
      <c r="A47" s="756">
        <f>IF(A25&gt;0,A25,"")</f>
        <v>1</v>
      </c>
      <c r="B47" s="757"/>
      <c r="C47" s="72"/>
      <c r="D47" s="72"/>
      <c r="E47" s="72"/>
      <c r="F47" s="73"/>
      <c r="G47" s="73"/>
      <c r="H47" s="73"/>
      <c r="I47" s="73"/>
      <c r="J47" s="163"/>
      <c r="K47" s="73"/>
      <c r="L47" s="72"/>
      <c r="M47" s="72"/>
      <c r="N47" s="72"/>
    </row>
    <row r="48" spans="1:18" ht="12" customHeight="1" thickBot="1" x14ac:dyDescent="0.3">
      <c r="A48" s="758"/>
      <c r="B48" s="759"/>
      <c r="C48" s="75"/>
      <c r="D48" s="75"/>
      <c r="E48" s="75"/>
      <c r="F48" s="76"/>
      <c r="G48" s="76"/>
      <c r="H48" s="76"/>
      <c r="I48" s="76"/>
      <c r="J48" s="164"/>
      <c r="K48" s="77"/>
      <c r="L48" s="76"/>
      <c r="M48" s="76"/>
      <c r="N48" s="75"/>
    </row>
    <row r="49" spans="1:15" ht="12" customHeight="1" x14ac:dyDescent="0.25">
      <c r="A49" s="756">
        <f>IF(A26&gt;0,A26,"")</f>
        <v>2</v>
      </c>
      <c r="B49" s="757"/>
      <c r="C49" s="72"/>
      <c r="D49" s="72"/>
      <c r="E49" s="72"/>
      <c r="F49" s="73"/>
      <c r="G49" s="73"/>
      <c r="H49" s="73"/>
      <c r="I49" s="73"/>
      <c r="J49" s="73"/>
      <c r="K49" s="73"/>
      <c r="L49" s="72"/>
      <c r="M49" s="72"/>
      <c r="N49" s="72"/>
    </row>
    <row r="50" spans="1:15" ht="13.5" thickBot="1" x14ac:dyDescent="0.3">
      <c r="A50" s="758"/>
      <c r="B50" s="759"/>
      <c r="C50" s="75"/>
      <c r="D50" s="75"/>
      <c r="E50" s="75"/>
      <c r="F50" s="76"/>
      <c r="G50" s="76"/>
      <c r="H50" s="76"/>
      <c r="I50" s="76"/>
      <c r="J50" s="76"/>
      <c r="K50" s="77"/>
      <c r="L50" s="76"/>
      <c r="M50" s="76"/>
      <c r="N50" s="75"/>
    </row>
    <row r="51" spans="1:15" x14ac:dyDescent="0.25">
      <c r="A51" s="756">
        <f>IF(A27&gt;0,A27,"")</f>
        <v>3</v>
      </c>
      <c r="B51" s="757"/>
      <c r="C51" s="72"/>
      <c r="D51" s="161"/>
      <c r="E51" s="72"/>
      <c r="F51" s="73"/>
      <c r="G51" s="73"/>
      <c r="H51" s="73"/>
      <c r="I51" s="73"/>
      <c r="J51" s="73"/>
      <c r="K51" s="73"/>
      <c r="L51" s="74"/>
      <c r="M51" s="73"/>
      <c r="N51" s="72"/>
    </row>
    <row r="52" spans="1:15" ht="13.5" thickBot="1" x14ac:dyDescent="0.3">
      <c r="A52" s="758"/>
      <c r="B52" s="759"/>
      <c r="C52" s="75"/>
      <c r="D52" s="75"/>
      <c r="E52" s="75"/>
      <c r="F52" s="76"/>
      <c r="G52" s="76"/>
      <c r="H52" s="76"/>
      <c r="I52" s="76"/>
      <c r="J52" s="76"/>
      <c r="K52" s="77"/>
      <c r="L52" s="77"/>
      <c r="M52" s="77"/>
      <c r="N52" s="75"/>
    </row>
    <row r="53" spans="1:15" x14ac:dyDescent="0.25">
      <c r="A53" s="756">
        <v>4</v>
      </c>
      <c r="B53" s="757"/>
      <c r="C53" s="72"/>
      <c r="D53" s="72"/>
      <c r="E53" s="72"/>
      <c r="F53" s="73"/>
      <c r="G53" s="73"/>
      <c r="H53" s="73"/>
      <c r="I53" s="73"/>
      <c r="J53" s="73"/>
      <c r="K53" s="73"/>
      <c r="L53" s="73"/>
      <c r="M53" s="73"/>
      <c r="N53" s="72"/>
    </row>
    <row r="54" spans="1:15" ht="13.5" thickBot="1" x14ac:dyDescent="0.3">
      <c r="A54" s="758"/>
      <c r="B54" s="759"/>
      <c r="C54" s="75"/>
      <c r="D54" s="75"/>
      <c r="E54" s="75"/>
      <c r="F54" s="76"/>
      <c r="G54" s="76"/>
      <c r="H54" s="76"/>
      <c r="I54" s="76"/>
      <c r="J54" s="76"/>
      <c r="K54" s="76"/>
      <c r="L54" s="75"/>
      <c r="M54" s="75"/>
      <c r="N54" s="78"/>
    </row>
    <row r="55" spans="1:15" ht="13.5" thickBot="1" x14ac:dyDescent="0.3">
      <c r="A55" s="756">
        <v>5</v>
      </c>
      <c r="B55" s="757"/>
      <c r="C55" s="72"/>
      <c r="D55" s="72"/>
      <c r="E55" s="72"/>
      <c r="F55" s="73"/>
      <c r="G55" s="73"/>
      <c r="H55" s="73"/>
      <c r="I55" s="73"/>
      <c r="J55" s="73"/>
      <c r="K55" s="73"/>
      <c r="L55" s="72"/>
      <c r="M55" s="72"/>
      <c r="N55" s="78"/>
    </row>
    <row r="56" spans="1:15" ht="13.5" thickBot="1" x14ac:dyDescent="0.3">
      <c r="A56" s="758"/>
      <c r="B56" s="759"/>
      <c r="C56" s="75"/>
      <c r="D56" s="75"/>
      <c r="E56" s="75"/>
      <c r="F56" s="76"/>
      <c r="G56" s="76"/>
      <c r="H56" s="76"/>
      <c r="I56" s="76"/>
      <c r="J56" s="76"/>
      <c r="K56" s="76"/>
      <c r="L56" s="75"/>
      <c r="M56" s="75"/>
      <c r="N56" s="78"/>
    </row>
    <row r="57" spans="1:15" x14ac:dyDescent="0.25">
      <c r="A57" s="756">
        <v>6</v>
      </c>
      <c r="B57" s="757"/>
      <c r="C57" s="72"/>
      <c r="D57" s="72"/>
      <c r="E57" s="72"/>
      <c r="F57" s="73"/>
      <c r="G57" s="73"/>
      <c r="H57" s="73"/>
      <c r="I57" s="73"/>
      <c r="J57" s="73"/>
      <c r="K57" s="73"/>
      <c r="L57" s="72"/>
      <c r="M57" s="72"/>
      <c r="N57" s="72"/>
    </row>
    <row r="58" spans="1:15" ht="13.5" thickBot="1" x14ac:dyDescent="0.3">
      <c r="A58" s="758"/>
      <c r="B58" s="759"/>
      <c r="C58" s="75"/>
      <c r="D58" s="75"/>
      <c r="E58" s="75"/>
      <c r="F58" s="76"/>
      <c r="G58" s="76"/>
      <c r="H58" s="76"/>
      <c r="I58" s="76"/>
      <c r="J58" s="76"/>
      <c r="K58" s="76"/>
      <c r="L58" s="75"/>
      <c r="M58" s="75"/>
      <c r="N58" s="75"/>
    </row>
    <row r="59" spans="1:15" x14ac:dyDescent="0.25">
      <c r="A59" s="756">
        <v>7</v>
      </c>
      <c r="B59" s="757"/>
      <c r="C59" s="72"/>
      <c r="D59" s="72"/>
      <c r="E59" s="72"/>
      <c r="F59" s="73"/>
      <c r="G59" s="73"/>
      <c r="H59" s="73"/>
      <c r="I59" s="73"/>
      <c r="J59" s="73"/>
      <c r="K59" s="73"/>
      <c r="L59" s="72"/>
      <c r="M59" s="72"/>
      <c r="N59" s="72"/>
    </row>
    <row r="60" spans="1:15" ht="10.5" customHeight="1" thickBot="1" x14ac:dyDescent="0.3">
      <c r="A60" s="758"/>
      <c r="B60" s="759"/>
      <c r="C60" s="75"/>
      <c r="D60" s="75"/>
      <c r="E60" s="75"/>
      <c r="F60" s="76"/>
      <c r="G60" s="76"/>
      <c r="H60" s="76"/>
      <c r="I60" s="76"/>
      <c r="J60" s="76"/>
      <c r="K60" s="76"/>
      <c r="L60" s="75"/>
      <c r="M60" s="75"/>
      <c r="N60" s="75"/>
    </row>
    <row r="61" spans="1:15" ht="1.5" hidden="1" customHeight="1" x14ac:dyDescent="0.25">
      <c r="A61" s="756">
        <v>8</v>
      </c>
      <c r="B61" s="757"/>
      <c r="C61" s="72"/>
      <c r="D61" s="72"/>
      <c r="E61" s="72"/>
      <c r="F61" s="73"/>
      <c r="G61" s="73"/>
      <c r="H61" s="73"/>
      <c r="I61" s="73"/>
      <c r="J61" s="73"/>
      <c r="K61" s="73"/>
      <c r="L61" s="72"/>
      <c r="M61" s="72"/>
      <c r="N61" s="79"/>
      <c r="O61" s="80"/>
    </row>
    <row r="62" spans="1:15" ht="13.5" hidden="1" thickBot="1" x14ac:dyDescent="0.3">
      <c r="A62" s="758"/>
      <c r="B62" s="759"/>
      <c r="C62" s="75"/>
      <c r="D62" s="75"/>
      <c r="E62" s="75"/>
      <c r="F62" s="76"/>
      <c r="G62" s="76"/>
      <c r="H62" s="76"/>
      <c r="I62" s="76"/>
      <c r="J62" s="76"/>
      <c r="K62" s="76"/>
      <c r="L62" s="75"/>
      <c r="M62" s="75"/>
      <c r="N62" s="75"/>
    </row>
    <row r="63" spans="1:15" hidden="1" x14ac:dyDescent="0.25">
      <c r="A63" s="756">
        <v>9</v>
      </c>
      <c r="B63" s="757"/>
      <c r="C63" s="72"/>
      <c r="D63" s="72"/>
      <c r="E63" s="72"/>
      <c r="F63" s="73"/>
      <c r="G63" s="73"/>
      <c r="H63" s="73"/>
      <c r="I63" s="73"/>
      <c r="J63" s="73"/>
      <c r="K63" s="73"/>
      <c r="L63" s="72"/>
      <c r="M63" s="72"/>
      <c r="N63" s="72"/>
    </row>
    <row r="64" spans="1:15" ht="13.5" hidden="1" thickBot="1" x14ac:dyDescent="0.3">
      <c r="A64" s="758"/>
      <c r="B64" s="759"/>
      <c r="C64" s="75"/>
      <c r="D64" s="75"/>
      <c r="E64" s="75"/>
      <c r="F64" s="76"/>
      <c r="G64" s="76"/>
      <c r="H64" s="76"/>
      <c r="I64" s="76"/>
      <c r="J64" s="76"/>
      <c r="K64" s="76"/>
      <c r="L64" s="75"/>
      <c r="M64" s="75"/>
      <c r="N64" s="75"/>
    </row>
    <row r="65" spans="1:14" hidden="1" x14ac:dyDescent="0.25">
      <c r="A65" s="756">
        <v>10</v>
      </c>
      <c r="B65" s="757"/>
      <c r="C65" s="72"/>
      <c r="D65" s="72"/>
      <c r="E65" s="72"/>
      <c r="F65" s="73"/>
      <c r="G65" s="73"/>
      <c r="H65" s="73"/>
      <c r="I65" s="73"/>
      <c r="J65" s="73"/>
      <c r="K65" s="73"/>
      <c r="L65" s="72"/>
      <c r="M65" s="72"/>
      <c r="N65" s="72"/>
    </row>
    <row r="66" spans="1:14" ht="13.5" hidden="1" thickBot="1" x14ac:dyDescent="0.3">
      <c r="A66" s="758"/>
      <c r="B66" s="759"/>
      <c r="C66" s="75"/>
      <c r="D66" s="75"/>
      <c r="E66" s="75"/>
      <c r="F66" s="75"/>
      <c r="G66" s="75"/>
      <c r="H66" s="75"/>
      <c r="I66" s="75"/>
      <c r="J66" s="76"/>
      <c r="K66" s="76"/>
      <c r="L66" s="75"/>
      <c r="M66" s="75"/>
      <c r="N66" s="75"/>
    </row>
    <row r="67" spans="1:14" x14ac:dyDescent="0.25">
      <c r="A67" s="81"/>
      <c r="B67" s="81"/>
      <c r="C67" s="81"/>
      <c r="D67" s="81"/>
      <c r="E67" s="81"/>
      <c r="F67" s="81"/>
      <c r="G67" s="81"/>
      <c r="H67" s="81"/>
      <c r="I67" s="81"/>
      <c r="J67" s="81"/>
      <c r="K67" s="81"/>
      <c r="L67" s="81"/>
      <c r="M67" s="81"/>
      <c r="N67" s="81"/>
    </row>
    <row r="68" spans="1:14" x14ac:dyDescent="0.25">
      <c r="A68" s="764" t="s">
        <v>312</v>
      </c>
      <c r="B68" s="765"/>
      <c r="C68" s="765"/>
      <c r="D68" s="765"/>
      <c r="E68" s="765"/>
      <c r="F68" s="765"/>
      <c r="G68" s="765"/>
      <c r="H68" s="765"/>
      <c r="I68" s="765"/>
      <c r="J68" s="765"/>
      <c r="K68" s="765"/>
      <c r="L68" s="765"/>
      <c r="M68" s="765"/>
      <c r="N68" s="766"/>
    </row>
    <row r="69" spans="1:14" ht="31.5" customHeight="1" x14ac:dyDescent="0.25">
      <c r="A69" s="82" t="s">
        <v>313</v>
      </c>
      <c r="B69" s="767" t="s">
        <v>314</v>
      </c>
      <c r="C69" s="768"/>
      <c r="D69" s="768"/>
      <c r="E69" s="768"/>
      <c r="F69" s="769"/>
      <c r="G69" s="770" t="s">
        <v>315</v>
      </c>
      <c r="H69" s="770"/>
      <c r="I69" s="770" t="s">
        <v>316</v>
      </c>
      <c r="J69" s="770"/>
      <c r="K69" s="770" t="s">
        <v>317</v>
      </c>
      <c r="L69" s="770"/>
      <c r="M69" s="771" t="s">
        <v>318</v>
      </c>
      <c r="N69" s="771"/>
    </row>
    <row r="70" spans="1:14" x14ac:dyDescent="0.25">
      <c r="A70" s="162"/>
      <c r="B70" s="779"/>
      <c r="C70" s="774"/>
      <c r="D70" s="774"/>
      <c r="E70" s="774"/>
      <c r="F70" s="775"/>
      <c r="G70" s="776"/>
      <c r="H70" s="777"/>
      <c r="I70" s="778"/>
      <c r="J70" s="778"/>
      <c r="K70" s="778"/>
      <c r="L70" s="778"/>
      <c r="M70" s="772"/>
      <c r="N70" s="772"/>
    </row>
    <row r="71" spans="1:14" x14ac:dyDescent="0.25">
      <c r="A71" s="162"/>
      <c r="B71" s="779"/>
      <c r="C71" s="774"/>
      <c r="D71" s="774"/>
      <c r="E71" s="774"/>
      <c r="F71" s="775"/>
      <c r="G71" s="776"/>
      <c r="H71" s="777"/>
      <c r="I71" s="778"/>
      <c r="J71" s="778"/>
      <c r="K71" s="778"/>
      <c r="L71" s="778"/>
      <c r="M71" s="772"/>
      <c r="N71" s="772"/>
    </row>
    <row r="72" spans="1:14" ht="10.5" customHeight="1" x14ac:dyDescent="0.25">
      <c r="A72" s="162"/>
      <c r="B72" s="779"/>
      <c r="C72" s="774"/>
      <c r="D72" s="774"/>
      <c r="E72" s="774"/>
      <c r="F72" s="775"/>
      <c r="G72" s="776"/>
      <c r="H72" s="777"/>
      <c r="I72" s="778"/>
      <c r="J72" s="778"/>
      <c r="K72" s="778"/>
      <c r="L72" s="778"/>
      <c r="M72" s="772"/>
      <c r="N72" s="772"/>
    </row>
    <row r="73" spans="1:14" hidden="1" x14ac:dyDescent="0.25">
      <c r="A73" s="162" t="s">
        <v>1</v>
      </c>
      <c r="B73" s="779" t="s">
        <v>2</v>
      </c>
      <c r="C73" s="774"/>
      <c r="D73" s="774"/>
      <c r="E73" s="774"/>
      <c r="F73" s="775"/>
      <c r="G73" s="776"/>
      <c r="H73" s="777"/>
      <c r="I73" s="778"/>
      <c r="J73" s="778"/>
      <c r="K73" s="778"/>
      <c r="L73" s="778"/>
      <c r="M73" s="772"/>
      <c r="N73" s="772"/>
    </row>
    <row r="74" spans="1:14" hidden="1" x14ac:dyDescent="0.25">
      <c r="A74" s="83"/>
      <c r="B74" s="773"/>
      <c r="C74" s="774"/>
      <c r="D74" s="774"/>
      <c r="E74" s="774"/>
      <c r="F74" s="775"/>
      <c r="G74" s="776"/>
      <c r="H74" s="777"/>
      <c r="I74" s="778"/>
      <c r="J74" s="778"/>
      <c r="K74" s="778"/>
      <c r="L74" s="778"/>
      <c r="M74" s="772"/>
      <c r="N74" s="772"/>
    </row>
    <row r="75" spans="1:14" hidden="1" x14ac:dyDescent="0.25">
      <c r="A75" s="83"/>
      <c r="B75" s="773"/>
      <c r="C75" s="774"/>
      <c r="D75" s="774"/>
      <c r="E75" s="774"/>
      <c r="F75" s="775"/>
      <c r="G75" s="776"/>
      <c r="H75" s="777"/>
      <c r="I75" s="778"/>
      <c r="J75" s="778"/>
      <c r="K75" s="778"/>
      <c r="L75" s="778"/>
      <c r="M75" s="772"/>
      <c r="N75" s="772"/>
    </row>
    <row r="76" spans="1:14" hidden="1" x14ac:dyDescent="0.25">
      <c r="A76" s="83"/>
      <c r="B76" s="773"/>
      <c r="C76" s="774"/>
      <c r="D76" s="774"/>
      <c r="E76" s="774"/>
      <c r="F76" s="775"/>
      <c r="G76" s="776"/>
      <c r="H76" s="777"/>
      <c r="I76" s="778"/>
      <c r="J76" s="778"/>
      <c r="K76" s="778"/>
      <c r="L76" s="778"/>
      <c r="M76" s="772"/>
      <c r="N76" s="772"/>
    </row>
    <row r="77" spans="1:14" x14ac:dyDescent="0.25">
      <c r="A77" s="84">
        <f>COUNTA(B70:F76)</f>
        <v>1</v>
      </c>
      <c r="B77" s="780" t="s">
        <v>319</v>
      </c>
      <c r="C77" s="780"/>
      <c r="D77" s="780"/>
      <c r="E77" s="780"/>
      <c r="F77" s="780"/>
      <c r="G77" s="780"/>
      <c r="H77" s="780"/>
      <c r="I77" s="780"/>
      <c r="J77" s="780"/>
      <c r="K77" s="780"/>
      <c r="L77" s="781"/>
      <c r="M77" s="782"/>
      <c r="N77" s="782"/>
    </row>
    <row r="78" spans="1:14" x14ac:dyDescent="0.25">
      <c r="A78" s="81"/>
      <c r="B78" s="81"/>
      <c r="C78" s="81"/>
      <c r="D78" s="81"/>
      <c r="E78" s="81"/>
      <c r="F78" s="81"/>
      <c r="G78" s="81"/>
      <c r="H78" s="81"/>
      <c r="I78" s="81"/>
      <c r="J78" s="81"/>
      <c r="K78" s="81"/>
      <c r="L78" s="81"/>
      <c r="M78" s="81"/>
      <c r="N78" s="81"/>
    </row>
    <row r="79" spans="1:14" x14ac:dyDescent="0.25">
      <c r="A79" s="764" t="s">
        <v>320</v>
      </c>
      <c r="B79" s="765"/>
      <c r="C79" s="765"/>
      <c r="D79" s="765"/>
      <c r="E79" s="765"/>
      <c r="F79" s="765"/>
      <c r="G79" s="765"/>
      <c r="H79" s="765"/>
      <c r="I79" s="765"/>
      <c r="J79" s="765"/>
      <c r="K79" s="765"/>
      <c r="L79" s="765"/>
      <c r="M79" s="765"/>
      <c r="N79" s="766"/>
    </row>
    <row r="80" spans="1:14" x14ac:dyDescent="0.25">
      <c r="A80" s="783" t="s">
        <v>321</v>
      </c>
      <c r="B80" s="784"/>
      <c r="C80" s="784"/>
      <c r="D80" s="785"/>
      <c r="E80" s="783" t="s">
        <v>119</v>
      </c>
      <c r="F80" s="784"/>
      <c r="G80" s="784"/>
      <c r="H80" s="784"/>
      <c r="I80" s="784"/>
      <c r="J80" s="784"/>
      <c r="K80" s="784"/>
      <c r="L80" s="784"/>
      <c r="M80" s="786" t="s">
        <v>322</v>
      </c>
      <c r="N80" s="787"/>
    </row>
    <row r="81" spans="1:16" x14ac:dyDescent="0.25">
      <c r="A81" s="799"/>
      <c r="B81" s="790"/>
      <c r="C81" s="790"/>
      <c r="D81" s="791"/>
      <c r="E81" s="789"/>
      <c r="F81" s="790"/>
      <c r="G81" s="790"/>
      <c r="H81" s="790"/>
      <c r="I81" s="790"/>
      <c r="J81" s="790"/>
      <c r="K81" s="790"/>
      <c r="L81" s="790"/>
      <c r="M81" s="795"/>
      <c r="N81" s="796"/>
    </row>
    <row r="82" spans="1:16" x14ac:dyDescent="0.25">
      <c r="A82" s="792"/>
      <c r="B82" s="793"/>
      <c r="C82" s="793"/>
      <c r="D82" s="794"/>
      <c r="E82" s="792"/>
      <c r="F82" s="793"/>
      <c r="G82" s="793"/>
      <c r="H82" s="793"/>
      <c r="I82" s="793"/>
      <c r="J82" s="793"/>
      <c r="K82" s="793"/>
      <c r="L82" s="793"/>
      <c r="M82" s="797"/>
      <c r="N82" s="798"/>
      <c r="O82" s="85"/>
      <c r="P82" s="86"/>
    </row>
    <row r="83" spans="1:16" x14ac:dyDescent="0.25">
      <c r="A83" s="789"/>
      <c r="B83" s="790"/>
      <c r="C83" s="790"/>
      <c r="D83" s="791"/>
      <c r="E83" s="789"/>
      <c r="F83" s="790"/>
      <c r="G83" s="790"/>
      <c r="H83" s="790"/>
      <c r="I83" s="790"/>
      <c r="J83" s="790"/>
      <c r="K83" s="790"/>
      <c r="L83" s="790"/>
      <c r="M83" s="795"/>
      <c r="N83" s="796"/>
    </row>
    <row r="84" spans="1:16" x14ac:dyDescent="0.25">
      <c r="A84" s="792"/>
      <c r="B84" s="793"/>
      <c r="C84" s="793"/>
      <c r="D84" s="794"/>
      <c r="E84" s="792"/>
      <c r="F84" s="793"/>
      <c r="G84" s="793"/>
      <c r="H84" s="793"/>
      <c r="I84" s="793"/>
      <c r="J84" s="793"/>
      <c r="K84" s="793"/>
      <c r="L84" s="793"/>
      <c r="M84" s="797"/>
      <c r="N84" s="798"/>
    </row>
    <row r="85" spans="1:16" x14ac:dyDescent="0.25">
      <c r="A85" s="789"/>
      <c r="B85" s="790"/>
      <c r="C85" s="790"/>
      <c r="D85" s="791"/>
      <c r="E85" s="789"/>
      <c r="F85" s="790"/>
      <c r="G85" s="790"/>
      <c r="H85" s="790"/>
      <c r="I85" s="790"/>
      <c r="J85" s="790"/>
      <c r="K85" s="790"/>
      <c r="L85" s="790"/>
      <c r="M85" s="795"/>
      <c r="N85" s="796"/>
    </row>
    <row r="86" spans="1:16" x14ac:dyDescent="0.25">
      <c r="A86" s="792"/>
      <c r="B86" s="793"/>
      <c r="C86" s="793"/>
      <c r="D86" s="794"/>
      <c r="E86" s="792"/>
      <c r="F86" s="793"/>
      <c r="G86" s="793"/>
      <c r="H86" s="793"/>
      <c r="I86" s="793"/>
      <c r="J86" s="793"/>
      <c r="K86" s="793"/>
      <c r="L86" s="793"/>
      <c r="M86" s="797"/>
      <c r="N86" s="798"/>
    </row>
    <row r="87" spans="1:16" x14ac:dyDescent="0.25">
      <c r="A87" s="786" t="s">
        <v>323</v>
      </c>
      <c r="B87" s="788"/>
      <c r="C87" s="788"/>
      <c r="D87" s="788"/>
      <c r="E87" s="788"/>
      <c r="F87" s="788"/>
      <c r="G87" s="788"/>
      <c r="H87" s="788"/>
      <c r="I87" s="788"/>
      <c r="J87" s="788"/>
      <c r="K87" s="788"/>
      <c r="L87" s="787"/>
      <c r="M87" s="782"/>
      <c r="N87" s="782"/>
    </row>
    <row r="65405" spans="251:255" x14ac:dyDescent="0.25">
      <c r="IQ65405" s="63" t="s">
        <v>324</v>
      </c>
      <c r="IR65405" s="63" t="s">
        <v>325</v>
      </c>
      <c r="IS65405" s="63" t="s">
        <v>326</v>
      </c>
      <c r="IT65405" s="63" t="s">
        <v>327</v>
      </c>
      <c r="IU65405" s="63" t="s">
        <v>328</v>
      </c>
    </row>
    <row r="65406" spans="251:255" x14ac:dyDescent="0.25">
      <c r="IQ65406" s="63" t="e">
        <f>#REF!&amp;$C$9</f>
        <v>#REF!</v>
      </c>
      <c r="IR65406" s="63" t="e">
        <f>#REF!</f>
        <v>#REF!</v>
      </c>
      <c r="IS65406" s="63" t="e">
        <f>$B$25&amp;" - "&amp;$B$26&amp;" - "&amp;$B$29&amp;" - "&amp;$I$29&amp;" - "&amp;#REF!&amp;" - "&amp;#REF!&amp;" - "&amp;#REF!&amp;" - "&amp;#REF!</f>
        <v>#REF!</v>
      </c>
      <c r="IT65406" s="63" t="e">
        <f>$A$32&amp;": "&amp;$I$32&amp;" - "&amp;#REF!&amp;": "&amp;#REF!&amp;" - "&amp;#REF!&amp;": "&amp;#REF!&amp;" - "&amp;#REF!&amp;": "&amp;#REF!&amp;" - "&amp;#REF!&amp;": "&amp;#REF!&amp;" - "&amp;#REF!&amp;": "&amp;#REF!&amp;" - "&amp;$A$34&amp;": "&amp;$I$34&amp;" - "&amp;$A$35&amp;": "&amp;$I$35&amp;" - "&amp;$A$36&amp;": "&amp;$I$36&amp;" - "&amp;#REF!&amp;": "&amp;#REF!&amp;" - "&amp;#REF!&amp;": "&amp;#REF!&amp;" - "&amp;#REF!&amp;": "&amp;#REF!&amp;" - "&amp;#REF!&amp;": "&amp;#REF!</f>
        <v>#REF!</v>
      </c>
      <c r="IU65406" s="63" t="e">
        <f>#REF!</f>
        <v>#REF!</v>
      </c>
    </row>
  </sheetData>
  <sheetProtection algorithmName="SHA-512" hashValue="7Uy8LNvPqVVAe92oRCz0MRr326YmJRAO8YdM4tHQlagNCrwiQ56YflFwRIj7xLp2u1PlbLDpBsfNVzUeyFAGXA==" saltValue="cXcZc6IHQqRHCDe48i9mJA==" spinCount="100000" sheet="1" objects="1" scenarios="1"/>
  <mergeCells count="184">
    <mergeCell ref="A1:N1"/>
    <mergeCell ref="A3:D3"/>
    <mergeCell ref="E3:H3"/>
    <mergeCell ref="I3:N3"/>
    <mergeCell ref="A4:D5"/>
    <mergeCell ref="E4:H5"/>
    <mergeCell ref="I4:N5"/>
    <mergeCell ref="A8:D8"/>
    <mergeCell ref="E8:H8"/>
    <mergeCell ref="I8:J8"/>
    <mergeCell ref="K8:L8"/>
    <mergeCell ref="M8:N8"/>
    <mergeCell ref="A9:B9"/>
    <mergeCell ref="C9:N9"/>
    <mergeCell ref="A6:D7"/>
    <mergeCell ref="E6:H7"/>
    <mergeCell ref="I6:N6"/>
    <mergeCell ref="I7:J7"/>
    <mergeCell ref="K7:L7"/>
    <mergeCell ref="M7:N7"/>
    <mergeCell ref="B26:G26"/>
    <mergeCell ref="I26:N26"/>
    <mergeCell ref="B27:G27"/>
    <mergeCell ref="I27:N27"/>
    <mergeCell ref="B28:G28"/>
    <mergeCell ref="I28:N28"/>
    <mergeCell ref="A10:B10"/>
    <mergeCell ref="C10:N10"/>
    <mergeCell ref="A11:B23"/>
    <mergeCell ref="C11:N23"/>
    <mergeCell ref="A24:N24"/>
    <mergeCell ref="B25:G25"/>
    <mergeCell ref="I25:N25"/>
    <mergeCell ref="O31:P31"/>
    <mergeCell ref="Q31:R31"/>
    <mergeCell ref="A32:H32"/>
    <mergeCell ref="I32:J32"/>
    <mergeCell ref="K32:L32"/>
    <mergeCell ref="M32:N32"/>
    <mergeCell ref="O32:P32"/>
    <mergeCell ref="Q32:R32"/>
    <mergeCell ref="B29:G29"/>
    <mergeCell ref="I29:N29"/>
    <mergeCell ref="A30:N30"/>
    <mergeCell ref="A31:H31"/>
    <mergeCell ref="I31:J31"/>
    <mergeCell ref="K31:L31"/>
    <mergeCell ref="M31:N31"/>
    <mergeCell ref="A34:H34"/>
    <mergeCell ref="I34:J34"/>
    <mergeCell ref="K34:L34"/>
    <mergeCell ref="M34:N34"/>
    <mergeCell ref="O34:P34"/>
    <mergeCell ref="Q34:R34"/>
    <mergeCell ref="A33:H33"/>
    <mergeCell ref="I33:J33"/>
    <mergeCell ref="K33:L33"/>
    <mergeCell ref="M33:N33"/>
    <mergeCell ref="O33:P33"/>
    <mergeCell ref="Q33:R33"/>
    <mergeCell ref="A36:H36"/>
    <mergeCell ref="I36:J36"/>
    <mergeCell ref="K36:L36"/>
    <mergeCell ref="M36:N36"/>
    <mergeCell ref="O36:P36"/>
    <mergeCell ref="Q36:R36"/>
    <mergeCell ref="A35:H35"/>
    <mergeCell ref="I35:J35"/>
    <mergeCell ref="K35:L35"/>
    <mergeCell ref="M35:N35"/>
    <mergeCell ref="O35:P35"/>
    <mergeCell ref="Q35:R35"/>
    <mergeCell ref="A38:H38"/>
    <mergeCell ref="I38:J38"/>
    <mergeCell ref="K38:L38"/>
    <mergeCell ref="M38:N38"/>
    <mergeCell ref="O38:P38"/>
    <mergeCell ref="Q38:R38"/>
    <mergeCell ref="A37:H37"/>
    <mergeCell ref="I37:J37"/>
    <mergeCell ref="K37:L37"/>
    <mergeCell ref="M37:N37"/>
    <mergeCell ref="O37:P37"/>
    <mergeCell ref="Q37:R37"/>
    <mergeCell ref="A40:H40"/>
    <mergeCell ref="I40:J40"/>
    <mergeCell ref="K40:L40"/>
    <mergeCell ref="M40:N40"/>
    <mergeCell ref="O40:P40"/>
    <mergeCell ref="Q40:R40"/>
    <mergeCell ref="A39:H39"/>
    <mergeCell ref="I39:J39"/>
    <mergeCell ref="K39:L39"/>
    <mergeCell ref="M39:N39"/>
    <mergeCell ref="O39:P39"/>
    <mergeCell ref="Q39:R39"/>
    <mergeCell ref="O43:P43"/>
    <mergeCell ref="Q43:R43"/>
    <mergeCell ref="A42:H42"/>
    <mergeCell ref="I42:J42"/>
    <mergeCell ref="K42:L42"/>
    <mergeCell ref="M42:N42"/>
    <mergeCell ref="O42:P42"/>
    <mergeCell ref="Q42:R42"/>
    <mergeCell ref="A41:H41"/>
    <mergeCell ref="I41:J41"/>
    <mergeCell ref="K41:L41"/>
    <mergeCell ref="M41:N41"/>
    <mergeCell ref="O41:P41"/>
    <mergeCell ref="Q41:R41"/>
    <mergeCell ref="A45:N45"/>
    <mergeCell ref="A46:B46"/>
    <mergeCell ref="A47:B48"/>
    <mergeCell ref="A49:B50"/>
    <mergeCell ref="A51:B52"/>
    <mergeCell ref="A53:B54"/>
    <mergeCell ref="A43:H43"/>
    <mergeCell ref="I43:J43"/>
    <mergeCell ref="K43:L43"/>
    <mergeCell ref="M43:N43"/>
    <mergeCell ref="A68:N68"/>
    <mergeCell ref="B69:F69"/>
    <mergeCell ref="G69:H69"/>
    <mergeCell ref="I69:J69"/>
    <mergeCell ref="K69:L69"/>
    <mergeCell ref="M69:N69"/>
    <mergeCell ref="A55:B56"/>
    <mergeCell ref="A57:B58"/>
    <mergeCell ref="A59:B60"/>
    <mergeCell ref="A61:B62"/>
    <mergeCell ref="A63:B64"/>
    <mergeCell ref="A65:B66"/>
    <mergeCell ref="B70:F70"/>
    <mergeCell ref="G70:H70"/>
    <mergeCell ref="I70:J70"/>
    <mergeCell ref="K70:L70"/>
    <mergeCell ref="M70:N70"/>
    <mergeCell ref="B71:F71"/>
    <mergeCell ref="G71:H71"/>
    <mergeCell ref="I71:J71"/>
    <mergeCell ref="K71:L71"/>
    <mergeCell ref="M71:N71"/>
    <mergeCell ref="B72:F72"/>
    <mergeCell ref="G72:H72"/>
    <mergeCell ref="I72:J72"/>
    <mergeCell ref="K72:L72"/>
    <mergeCell ref="M72:N72"/>
    <mergeCell ref="B73:F73"/>
    <mergeCell ref="G73:H73"/>
    <mergeCell ref="I73:J73"/>
    <mergeCell ref="K73:L73"/>
    <mergeCell ref="M73:N73"/>
    <mergeCell ref="B76:F76"/>
    <mergeCell ref="G76:H76"/>
    <mergeCell ref="I76:J76"/>
    <mergeCell ref="K76:L76"/>
    <mergeCell ref="M76:N76"/>
    <mergeCell ref="B77:L77"/>
    <mergeCell ref="M77:N77"/>
    <mergeCell ref="B74:F74"/>
    <mergeCell ref="G74:H74"/>
    <mergeCell ref="I74:J74"/>
    <mergeCell ref="K74:L74"/>
    <mergeCell ref="M74:N74"/>
    <mergeCell ref="B75:F75"/>
    <mergeCell ref="G75:H75"/>
    <mergeCell ref="I75:J75"/>
    <mergeCell ref="K75:L75"/>
    <mergeCell ref="M75:N75"/>
    <mergeCell ref="A87:L87"/>
    <mergeCell ref="M87:N87"/>
    <mergeCell ref="A83:D84"/>
    <mergeCell ref="E83:L84"/>
    <mergeCell ref="M83:N84"/>
    <mergeCell ref="A85:D86"/>
    <mergeCell ref="E85:L86"/>
    <mergeCell ref="M85:N86"/>
    <mergeCell ref="A79:N79"/>
    <mergeCell ref="A80:D80"/>
    <mergeCell ref="E80:L80"/>
    <mergeCell ref="M80:N80"/>
    <mergeCell ref="A81:D82"/>
    <mergeCell ref="E81:L82"/>
    <mergeCell ref="M81:N82"/>
  </mergeCells>
  <conditionalFormatting sqref="C49:N49 C51:N51 C53:N53 C61:N61 C55:M55 C59:N59 C57:N57 C63:N63 C65:N65 C47:N47">
    <cfRule type="cellIs" dxfId="1" priority="1" stopIfTrue="1" operator="equal">
      <formula>"x"</formula>
    </cfRule>
  </conditionalFormatting>
  <conditionalFormatting sqref="C50:N50 C52:N52 C54:N54 C62:N62 C56:M56 C60:N60 N55:N56 C58:N58 C64:N64 C66:N66 C48:N48">
    <cfRule type="cellIs" dxfId="0" priority="2"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47:N66" xr:uid="{00000000-0002-0000-0600-000000000000}"/>
  </dataValidations>
  <pageMargins left="0.75" right="0.75" top="1" bottom="1" header="0.5" footer="0.5"/>
  <pageSetup paperSize="9" orientation="landscape"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7</vt:i4>
      </vt:variant>
      <vt:variant>
        <vt:lpstr>Intervalli denominati</vt:lpstr>
      </vt:variant>
      <vt:variant>
        <vt:i4>6</vt:i4>
      </vt:variant>
    </vt:vector>
  </HeadingPairs>
  <TitlesOfParts>
    <vt:vector size="13" baseType="lpstr">
      <vt:lpstr>Schema Generale</vt:lpstr>
      <vt:lpstr>Organizzazione</vt:lpstr>
      <vt:lpstr>Caratteristiche</vt:lpstr>
      <vt:lpstr>Economico Patrimoniale</vt:lpstr>
      <vt:lpstr>Missione programma processo</vt:lpstr>
      <vt:lpstr>Anticorruzione- obiettivo 1  </vt:lpstr>
      <vt:lpstr>Scheda tipo obj </vt:lpstr>
      <vt:lpstr>'Anticorruzione- obiettivo 1  '!Area_stampa</vt:lpstr>
      <vt:lpstr>Caratteristiche!Area_stampa</vt:lpstr>
      <vt:lpstr>'Economico Patrimoniale'!Area_stampa</vt:lpstr>
      <vt:lpstr>Organizzazione!Area_stampa</vt:lpstr>
      <vt:lpstr>'Scheda tipo obj '!Area_stampa</vt:lpstr>
      <vt:lpstr>'Schema Generale'!Area_stampa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RAVINALE</dc:creator>
  <cp:lastModifiedBy>Davide</cp:lastModifiedBy>
  <cp:lastPrinted>2020-11-16T10:21:54Z</cp:lastPrinted>
  <dcterms:created xsi:type="dcterms:W3CDTF">2006-09-16T00:00:00Z</dcterms:created>
  <dcterms:modified xsi:type="dcterms:W3CDTF">2020-11-19T10:08:48Z</dcterms:modified>
</cp:coreProperties>
</file>